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315" windowWidth="14805" windowHeight="7800"/>
  </bookViews>
  <sheets>
    <sheet name="Ｈ27決算書（SC）" sheetId="1" r:id="rId1"/>
    <sheet name="H27決算書（指定管理）" sheetId="21" r:id="rId2"/>
    <sheet name="H28予算（ｓｃ）" sheetId="2" r:id="rId3"/>
    <sheet name="H28予算（指定管理）" sheetId="8" r:id="rId4"/>
  </sheets>
  <definedNames>
    <definedName name="_xlnm.Print_Area" localSheetId="2">'H28予算（ｓｃ）'!$A$1:$F$39</definedName>
  </definedNames>
  <calcPr calcId="152511"/>
</workbook>
</file>

<file path=xl/calcChain.xml><?xml version="1.0" encoding="utf-8"?>
<calcChain xmlns="http://schemas.openxmlformats.org/spreadsheetml/2006/main">
  <c r="D26" i="8" l="1"/>
  <c r="C18" i="8"/>
  <c r="E11" i="2" l="1"/>
  <c r="D6" i="21" l="1"/>
  <c r="C6" i="21"/>
  <c r="C12" i="21" s="1"/>
  <c r="D12" i="21" l="1"/>
  <c r="C44" i="21" s="1"/>
  <c r="D18" i="8" l="1"/>
  <c r="E29" i="1" l="1"/>
  <c r="E11" i="1" l="1"/>
  <c r="D18" i="2" l="1"/>
  <c r="E10" i="2"/>
  <c r="C27" i="1" l="1"/>
  <c r="C18" i="1"/>
  <c r="C37" i="1" s="1"/>
  <c r="C13" i="1"/>
  <c r="D17" i="21" l="1"/>
  <c r="D25" i="21"/>
  <c r="F18" i="21"/>
  <c r="F19" i="21"/>
  <c r="F20" i="21"/>
  <c r="F21" i="21"/>
  <c r="F22" i="21"/>
  <c r="F23" i="21"/>
  <c r="F24" i="21"/>
  <c r="F26" i="21"/>
  <c r="F27" i="21"/>
  <c r="F28" i="21"/>
  <c r="F29" i="21"/>
  <c r="F30" i="21"/>
  <c r="F31" i="21"/>
  <c r="F32" i="21"/>
  <c r="F33" i="21"/>
  <c r="F34" i="21"/>
  <c r="F35" i="21"/>
  <c r="F36" i="21"/>
  <c r="F37" i="21"/>
  <c r="F38" i="21"/>
  <c r="F39" i="21"/>
  <c r="F40" i="21"/>
  <c r="F41" i="21"/>
  <c r="F16" i="21"/>
  <c r="C17" i="21"/>
  <c r="C25" i="21"/>
  <c r="C42" i="21" l="1"/>
  <c r="D42" i="21"/>
  <c r="C45" i="21" s="1"/>
  <c r="F17" i="21"/>
  <c r="F25" i="21"/>
  <c r="F42" i="21" s="1"/>
  <c r="E35" i="8" l="1"/>
  <c r="E24" i="8"/>
  <c r="C26" i="8" l="1"/>
  <c r="D43" i="8"/>
  <c r="E37" i="8"/>
  <c r="D13" i="8"/>
  <c r="F11" i="21"/>
  <c r="F6" i="21"/>
  <c r="F10" i="21"/>
  <c r="F5" i="21"/>
  <c r="E19" i="1"/>
  <c r="E20" i="1"/>
  <c r="E21" i="1"/>
  <c r="E22" i="1"/>
  <c r="E23" i="1"/>
  <c r="E24" i="1"/>
  <c r="E25" i="1"/>
  <c r="E26" i="1"/>
  <c r="E28" i="1"/>
  <c r="E30" i="1"/>
  <c r="E31" i="1"/>
  <c r="E32" i="1"/>
  <c r="E33" i="1"/>
  <c r="E34" i="1"/>
  <c r="E35" i="1"/>
  <c r="E36" i="1"/>
  <c r="E17" i="1"/>
  <c r="F12" i="21" l="1"/>
  <c r="C46" i="21"/>
  <c r="E10" i="1"/>
  <c r="E8" i="1"/>
  <c r="E9" i="1"/>
  <c r="E12" i="1"/>
  <c r="E7" i="1"/>
  <c r="C18" i="2" l="1"/>
  <c r="C27" i="2"/>
  <c r="D27" i="1" l="1"/>
  <c r="D18" i="1"/>
  <c r="D37" i="1" s="1"/>
  <c r="C40" i="1" s="1"/>
  <c r="E29" i="2" l="1"/>
  <c r="D13" i="1" l="1"/>
  <c r="C39" i="1" s="1"/>
  <c r="C41" i="1" s="1"/>
  <c r="D13" i="2"/>
  <c r="E27" i="1"/>
  <c r="E18" i="1"/>
  <c r="E13" i="1"/>
  <c r="E37" i="1" l="1"/>
  <c r="D27" i="2"/>
  <c r="D37" i="2"/>
  <c r="E40" i="8" l="1"/>
  <c r="E8" i="8"/>
  <c r="E23" i="8"/>
  <c r="E22" i="8"/>
  <c r="E25" i="8"/>
  <c r="C43" i="8" l="1"/>
  <c r="E11" i="8"/>
  <c r="E12" i="8"/>
  <c r="E10" i="8"/>
  <c r="E9" i="8" l="1"/>
  <c r="C13" i="8"/>
  <c r="E7" i="8" l="1"/>
  <c r="E42" i="8" l="1"/>
  <c r="E41" i="8"/>
  <c r="E39" i="8"/>
  <c r="E38" i="8"/>
  <c r="E36" i="8"/>
  <c r="E34" i="8"/>
  <c r="E33" i="8"/>
  <c r="E32" i="8"/>
  <c r="E31" i="8"/>
  <c r="E30" i="8"/>
  <c r="E29" i="8"/>
  <c r="E28" i="8"/>
  <c r="E27" i="8"/>
  <c r="E21" i="8"/>
  <c r="E20" i="8"/>
  <c r="E19" i="8"/>
  <c r="E17" i="8"/>
  <c r="E6" i="8"/>
  <c r="E13" i="8" s="1"/>
  <c r="E26" i="8" l="1"/>
  <c r="E18" i="8"/>
  <c r="E43" i="8" l="1"/>
  <c r="C13" i="2" l="1"/>
  <c r="E30" i="2"/>
  <c r="E31" i="2"/>
  <c r="E32" i="2"/>
  <c r="E33" i="2"/>
  <c r="E34" i="2"/>
  <c r="E35" i="2"/>
  <c r="E36" i="2"/>
  <c r="E28" i="2"/>
  <c r="E20" i="2"/>
  <c r="E21" i="2"/>
  <c r="E22" i="2"/>
  <c r="E23" i="2"/>
  <c r="E24" i="2"/>
  <c r="E25" i="2"/>
  <c r="E26" i="2"/>
  <c r="E19" i="2"/>
  <c r="E17" i="2"/>
  <c r="E9" i="2"/>
  <c r="E7" i="2"/>
  <c r="E8" i="2"/>
  <c r="E12" i="2"/>
  <c r="E6" i="2"/>
  <c r="E18" i="2" l="1"/>
  <c r="C37" i="2"/>
  <c r="E27" i="2"/>
  <c r="E13" i="2"/>
  <c r="E37" i="2" l="1"/>
</calcChain>
</file>

<file path=xl/sharedStrings.xml><?xml version="1.0" encoding="utf-8"?>
<sst xmlns="http://schemas.openxmlformats.org/spreadsheetml/2006/main" count="304" uniqueCount="155">
  <si>
    <t>１　収入の部　</t>
    <phoneticPr fontId="3"/>
  </si>
  <si>
    <t>（単位：円）</t>
    <phoneticPr fontId="3"/>
  </si>
  <si>
    <t>項　目</t>
    <phoneticPr fontId="3"/>
  </si>
  <si>
    <t>増　減</t>
    <phoneticPr fontId="3"/>
  </si>
  <si>
    <t>備　考</t>
    <phoneticPr fontId="3"/>
  </si>
  <si>
    <t>１．会　　　費</t>
    <phoneticPr fontId="3"/>
  </si>
  <si>
    <t>合    計</t>
    <phoneticPr fontId="3"/>
  </si>
  <si>
    <t>２　支出の部　</t>
    <phoneticPr fontId="3"/>
  </si>
  <si>
    <t>（単位：円）</t>
    <phoneticPr fontId="3"/>
  </si>
  <si>
    <t>項　目</t>
    <phoneticPr fontId="3"/>
  </si>
  <si>
    <t>備　考</t>
    <phoneticPr fontId="3"/>
  </si>
  <si>
    <t>１．会　議　費</t>
  </si>
  <si>
    <t>２．事務局費</t>
    <phoneticPr fontId="3"/>
  </si>
  <si>
    <t>1.旅　費</t>
    <phoneticPr fontId="3"/>
  </si>
  <si>
    <t>2.消耗品費</t>
    <phoneticPr fontId="3"/>
  </si>
  <si>
    <t>用紙類、事務用品等</t>
    <rPh sb="8" eb="9">
      <t>トウ</t>
    </rPh>
    <phoneticPr fontId="3"/>
  </si>
  <si>
    <t>3.備品費</t>
    <phoneticPr fontId="3"/>
  </si>
  <si>
    <t>事務用品等</t>
    <rPh sb="0" eb="2">
      <t>ジム</t>
    </rPh>
    <rPh sb="2" eb="4">
      <t>ヨウヒン</t>
    </rPh>
    <rPh sb="4" eb="5">
      <t>トウ</t>
    </rPh>
    <phoneticPr fontId="3"/>
  </si>
  <si>
    <t>4.役務費</t>
    <phoneticPr fontId="3"/>
  </si>
  <si>
    <t>講習会費・研修会費・登録料</t>
    <rPh sb="0" eb="3">
      <t>コウシュウカイ</t>
    </rPh>
    <rPh sb="3" eb="4">
      <t>ヒ</t>
    </rPh>
    <rPh sb="5" eb="7">
      <t>ケンシュウ</t>
    </rPh>
    <rPh sb="7" eb="9">
      <t>カイヒ</t>
    </rPh>
    <rPh sb="10" eb="12">
      <t>トウロク</t>
    </rPh>
    <rPh sb="12" eb="13">
      <t>リョウ</t>
    </rPh>
    <phoneticPr fontId="3"/>
  </si>
  <si>
    <t>３．事　業　費</t>
  </si>
  <si>
    <t>1.謝　金</t>
    <phoneticPr fontId="3"/>
  </si>
  <si>
    <t>各教室講師・指導者謝金</t>
  </si>
  <si>
    <t>教室消耗品（シャトル等）</t>
    <rPh sb="0" eb="2">
      <t>キョウシツ</t>
    </rPh>
    <rPh sb="2" eb="4">
      <t>ショウモウ</t>
    </rPh>
    <rPh sb="4" eb="5">
      <t>ヒン</t>
    </rPh>
    <rPh sb="10" eb="11">
      <t>トウ</t>
    </rPh>
    <phoneticPr fontId="3"/>
  </si>
  <si>
    <t>教室備品（運動用具等）</t>
    <rPh sb="0" eb="2">
      <t>キョウシツ</t>
    </rPh>
    <rPh sb="2" eb="4">
      <t>ビヒン</t>
    </rPh>
    <rPh sb="5" eb="7">
      <t>ウンドウ</t>
    </rPh>
    <rPh sb="7" eb="9">
      <t>ヨウグ</t>
    </rPh>
    <rPh sb="9" eb="10">
      <t>トウ</t>
    </rPh>
    <phoneticPr fontId="3"/>
  </si>
  <si>
    <t>５．予　備　費</t>
  </si>
  <si>
    <t>合　　　計</t>
    <phoneticPr fontId="3"/>
  </si>
  <si>
    <t>【付帯決議】予算の各項目間で過不足が生じた場合は予算流用できるものとする。</t>
    <rPh sb="1" eb="3">
      <t>フタイ</t>
    </rPh>
    <rPh sb="3" eb="5">
      <t>ケツギ</t>
    </rPh>
    <rPh sb="6" eb="8">
      <t>ヨサン</t>
    </rPh>
    <rPh sb="9" eb="10">
      <t>カク</t>
    </rPh>
    <rPh sb="10" eb="12">
      <t>コウモク</t>
    </rPh>
    <rPh sb="12" eb="13">
      <t>カン</t>
    </rPh>
    <rPh sb="14" eb="17">
      <t>カフソク</t>
    </rPh>
    <rPh sb="18" eb="19">
      <t>ショウ</t>
    </rPh>
    <rPh sb="21" eb="23">
      <t>バアイ</t>
    </rPh>
    <rPh sb="24" eb="26">
      <t>ヨサン</t>
    </rPh>
    <rPh sb="26" eb="28">
      <t>リュウヨウ</t>
    </rPh>
    <phoneticPr fontId="3"/>
  </si>
  <si>
    <t>予算額</t>
    <rPh sb="0" eb="3">
      <t>ヨサンガク</t>
    </rPh>
    <phoneticPr fontId="2"/>
  </si>
  <si>
    <t>決算額</t>
    <rPh sb="0" eb="2">
      <t>ケッサン</t>
    </rPh>
    <rPh sb="2" eb="3">
      <t>ガク</t>
    </rPh>
    <phoneticPr fontId="2"/>
  </si>
  <si>
    <t>本年度予算額</t>
    <rPh sb="0" eb="3">
      <t>ホンネンド</t>
    </rPh>
    <rPh sb="3" eb="5">
      <t>ヨサン</t>
    </rPh>
    <rPh sb="5" eb="6">
      <t>ガク</t>
    </rPh>
    <phoneticPr fontId="2"/>
  </si>
  <si>
    <t>前年度予算額</t>
    <rPh sb="0" eb="3">
      <t>ゼンネンド</t>
    </rPh>
    <rPh sb="3" eb="6">
      <t>ヨサンガク</t>
    </rPh>
    <phoneticPr fontId="2"/>
  </si>
  <si>
    <t>４．雑収入</t>
    <rPh sb="2" eb="5">
      <t>ザッシュウニュウ</t>
    </rPh>
    <phoneticPr fontId="3"/>
  </si>
  <si>
    <t>施設使用料</t>
    <rPh sb="0" eb="2">
      <t>シセツ</t>
    </rPh>
    <rPh sb="2" eb="4">
      <t>シヨウ</t>
    </rPh>
    <rPh sb="4" eb="5">
      <t>リョウ</t>
    </rPh>
    <phoneticPr fontId="2"/>
  </si>
  <si>
    <t>指定管理に伴う会議</t>
    <rPh sb="0" eb="2">
      <t>シテイ</t>
    </rPh>
    <rPh sb="2" eb="4">
      <t>カンリ</t>
    </rPh>
    <rPh sb="5" eb="6">
      <t>トモナ</t>
    </rPh>
    <rPh sb="7" eb="9">
      <t>カイギ</t>
    </rPh>
    <phoneticPr fontId="2"/>
  </si>
  <si>
    <t>5.光熱水費</t>
    <rPh sb="2" eb="6">
      <t>コウネツスイヒ</t>
    </rPh>
    <phoneticPr fontId="3"/>
  </si>
  <si>
    <t>電気・水道料</t>
    <rPh sb="0" eb="2">
      <t>デンキ</t>
    </rPh>
    <rPh sb="3" eb="6">
      <t>スイドウリョウ</t>
    </rPh>
    <phoneticPr fontId="3"/>
  </si>
  <si>
    <t>暖房用燃料費</t>
    <rPh sb="0" eb="2">
      <t>ダンボウ</t>
    </rPh>
    <rPh sb="2" eb="3">
      <t>ヨウ</t>
    </rPh>
    <rPh sb="3" eb="6">
      <t>ネンリョウヒ</t>
    </rPh>
    <phoneticPr fontId="3"/>
  </si>
  <si>
    <t>施設修繕</t>
    <rPh sb="0" eb="2">
      <t>シセツ</t>
    </rPh>
    <rPh sb="2" eb="4">
      <t>シュウゼン</t>
    </rPh>
    <phoneticPr fontId="3"/>
  </si>
  <si>
    <t>事務用品機器リース料</t>
    <rPh sb="0" eb="2">
      <t>ジム</t>
    </rPh>
    <rPh sb="2" eb="4">
      <t>ヨウヒン</t>
    </rPh>
    <rPh sb="4" eb="6">
      <t>キキ</t>
    </rPh>
    <rPh sb="9" eb="10">
      <t>リョウ</t>
    </rPh>
    <phoneticPr fontId="2"/>
  </si>
  <si>
    <t>２．維持管理業務</t>
    <rPh sb="2" eb="4">
      <t>イジ</t>
    </rPh>
    <rPh sb="4" eb="6">
      <t>カンリ</t>
    </rPh>
    <rPh sb="6" eb="8">
      <t>ギョウム</t>
    </rPh>
    <phoneticPr fontId="2"/>
  </si>
  <si>
    <t>6.賃　金</t>
    <phoneticPr fontId="3"/>
  </si>
  <si>
    <t>7.福利厚生費</t>
    <phoneticPr fontId="3"/>
  </si>
  <si>
    <t>8.研修費</t>
    <rPh sb="2" eb="5">
      <t>ケンシュウヒ</t>
    </rPh>
    <phoneticPr fontId="3"/>
  </si>
  <si>
    <t>登米市米山体育館</t>
    <rPh sb="0" eb="2">
      <t>トメ</t>
    </rPh>
    <rPh sb="2" eb="3">
      <t>シ</t>
    </rPh>
    <rPh sb="3" eb="5">
      <t>ヨネヤマ</t>
    </rPh>
    <rPh sb="5" eb="8">
      <t>タイイクカン</t>
    </rPh>
    <phoneticPr fontId="2"/>
  </si>
  <si>
    <t>登米市吉田運動場</t>
    <rPh sb="0" eb="2">
      <t>トメ</t>
    </rPh>
    <rPh sb="2" eb="3">
      <t>シ</t>
    </rPh>
    <rPh sb="3" eb="5">
      <t>ヨシダ</t>
    </rPh>
    <rPh sb="5" eb="8">
      <t>ウンドウジョウ</t>
    </rPh>
    <phoneticPr fontId="2"/>
  </si>
  <si>
    <t>登米市中津山運動場</t>
    <rPh sb="0" eb="2">
      <t>トメ</t>
    </rPh>
    <rPh sb="2" eb="3">
      <t>シ</t>
    </rPh>
    <rPh sb="3" eb="6">
      <t>ナカツヤマ</t>
    </rPh>
    <rPh sb="6" eb="9">
      <t>ウンドウジョウ</t>
    </rPh>
    <phoneticPr fontId="2"/>
  </si>
  <si>
    <t>備考</t>
    <rPh sb="0" eb="2">
      <t>ビコウ</t>
    </rPh>
    <phoneticPr fontId="2"/>
  </si>
  <si>
    <t>本年度予算額</t>
    <rPh sb="0" eb="3">
      <t>ホンネンド</t>
    </rPh>
    <rPh sb="3" eb="6">
      <t>ヨサンガク</t>
    </rPh>
    <phoneticPr fontId="3"/>
  </si>
  <si>
    <t>米山体育館夜間・休日管理</t>
    <rPh sb="0" eb="2">
      <t>ヨネヤマ</t>
    </rPh>
    <rPh sb="2" eb="5">
      <t>タイイクカン</t>
    </rPh>
    <rPh sb="5" eb="7">
      <t>ヤカン</t>
    </rPh>
    <rPh sb="8" eb="10">
      <t>キュウジツ</t>
    </rPh>
    <rPh sb="10" eb="12">
      <t>カンリ</t>
    </rPh>
    <phoneticPr fontId="2"/>
  </si>
  <si>
    <t>用紙類、事務消耗品</t>
    <rPh sb="6" eb="8">
      <t>ショウモウ</t>
    </rPh>
    <rPh sb="8" eb="9">
      <t>ヒン</t>
    </rPh>
    <phoneticPr fontId="3"/>
  </si>
  <si>
    <t>施設保険</t>
    <rPh sb="0" eb="2">
      <t>シセツ</t>
    </rPh>
    <rPh sb="2" eb="4">
      <t>ホケン</t>
    </rPh>
    <phoneticPr fontId="2"/>
  </si>
  <si>
    <t>チラシ・広報物印刷</t>
    <rPh sb="4" eb="6">
      <t>コウホウ</t>
    </rPh>
    <rPh sb="6" eb="7">
      <t>ブツ</t>
    </rPh>
    <rPh sb="7" eb="9">
      <t>インサツ</t>
    </rPh>
    <phoneticPr fontId="3"/>
  </si>
  <si>
    <t>3.施設使用費</t>
    <phoneticPr fontId="3"/>
  </si>
  <si>
    <t>2.費用弁償</t>
    <rPh sb="2" eb="4">
      <t>ヒヨウ</t>
    </rPh>
    <rPh sb="4" eb="6">
      <t>ベンショウ</t>
    </rPh>
    <phoneticPr fontId="2"/>
  </si>
  <si>
    <t>総会・運営委員会賄い</t>
    <phoneticPr fontId="2"/>
  </si>
  <si>
    <t>預金利息・事務手数料</t>
    <rPh sb="0" eb="2">
      <t>ヨキン</t>
    </rPh>
    <rPh sb="2" eb="4">
      <t>リソク</t>
    </rPh>
    <rPh sb="5" eb="7">
      <t>ジム</t>
    </rPh>
    <rPh sb="7" eb="10">
      <t>テスウリョウ</t>
    </rPh>
    <phoneticPr fontId="3"/>
  </si>
  <si>
    <t>４．委託事業費</t>
    <rPh sb="2" eb="4">
      <t>イタク</t>
    </rPh>
    <rPh sb="4" eb="6">
      <t>ジギョウ</t>
    </rPh>
    <rPh sb="6" eb="7">
      <t>ヒ</t>
    </rPh>
    <phoneticPr fontId="3"/>
  </si>
  <si>
    <t>4.印刷製本費</t>
    <phoneticPr fontId="3"/>
  </si>
  <si>
    <t>5.事業消耗品費</t>
    <rPh sb="2" eb="4">
      <t>ジギョウ</t>
    </rPh>
    <rPh sb="4" eb="6">
      <t>ショウモウ</t>
    </rPh>
    <rPh sb="6" eb="7">
      <t>ヒン</t>
    </rPh>
    <rPh sb="7" eb="8">
      <t>ヒ</t>
    </rPh>
    <phoneticPr fontId="3"/>
  </si>
  <si>
    <t>6.事業備品費</t>
    <rPh sb="2" eb="4">
      <t>ジギョウ</t>
    </rPh>
    <rPh sb="4" eb="6">
      <t>ビヒン</t>
    </rPh>
    <rPh sb="6" eb="7">
      <t>ヒ</t>
    </rPh>
    <phoneticPr fontId="3"/>
  </si>
  <si>
    <t>7.事業運営費</t>
    <rPh sb="2" eb="4">
      <t>ジギョウ</t>
    </rPh>
    <rPh sb="4" eb="7">
      <t>ウンエイヒ</t>
    </rPh>
    <phoneticPr fontId="3"/>
  </si>
  <si>
    <t>本年度収入合計</t>
    <rPh sb="0" eb="3">
      <t>ホンネンド</t>
    </rPh>
    <rPh sb="3" eb="5">
      <t>シュウニュウ</t>
    </rPh>
    <rPh sb="5" eb="7">
      <t>ゴウケイ</t>
    </rPh>
    <phoneticPr fontId="3"/>
  </si>
  <si>
    <t>本年度支出合計</t>
    <rPh sb="0" eb="3">
      <t>ホンネンド</t>
    </rPh>
    <rPh sb="3" eb="5">
      <t>シシュツ</t>
    </rPh>
    <rPh sb="5" eb="7">
      <t>ゴウケイ</t>
    </rPh>
    <phoneticPr fontId="2"/>
  </si>
  <si>
    <t>前年度繰越金</t>
    <rPh sb="0" eb="3">
      <t>ゼンネンド</t>
    </rPh>
    <rPh sb="3" eb="5">
      <t>クリコシ</t>
    </rPh>
    <rPh sb="5" eb="6">
      <t>キン</t>
    </rPh>
    <phoneticPr fontId="2"/>
  </si>
  <si>
    <t>増　減</t>
    <rPh sb="0" eb="1">
      <t>ゾウ</t>
    </rPh>
    <rPh sb="2" eb="3">
      <t>ゲン</t>
    </rPh>
    <phoneticPr fontId="3"/>
  </si>
  <si>
    <t>登米市補助金</t>
    <rPh sb="0" eb="2">
      <t>トメ</t>
    </rPh>
    <phoneticPr fontId="2"/>
  </si>
  <si>
    <t>増減</t>
    <rPh sb="0" eb="2">
      <t>ゾウゲン</t>
    </rPh>
    <phoneticPr fontId="3"/>
  </si>
  <si>
    <t>１．指定管理料</t>
    <rPh sb="2" eb="4">
      <t>シテイ</t>
    </rPh>
    <rPh sb="4" eb="6">
      <t>カンリ</t>
    </rPh>
    <rPh sb="6" eb="7">
      <t>リョウ</t>
    </rPh>
    <phoneticPr fontId="3"/>
  </si>
  <si>
    <t>４．雑　収　入</t>
    <phoneticPr fontId="3"/>
  </si>
  <si>
    <t>４期指定管理料</t>
    <rPh sb="1" eb="2">
      <t>キ</t>
    </rPh>
    <rPh sb="2" eb="4">
      <t>シテイ</t>
    </rPh>
    <rPh sb="4" eb="6">
      <t>カンリ</t>
    </rPh>
    <rPh sb="6" eb="7">
      <t>リョウ</t>
    </rPh>
    <phoneticPr fontId="2"/>
  </si>
  <si>
    <t>備　考</t>
    <rPh sb="0" eb="1">
      <t>ソナエ</t>
    </rPh>
    <rPh sb="2" eb="3">
      <t>コウ</t>
    </rPh>
    <phoneticPr fontId="2"/>
  </si>
  <si>
    <t>２．施設使用料</t>
    <rPh sb="2" eb="4">
      <t>シセツ</t>
    </rPh>
    <rPh sb="4" eb="6">
      <t>シヨウ</t>
    </rPh>
    <rPh sb="6" eb="7">
      <t>リョウ</t>
    </rPh>
    <phoneticPr fontId="3"/>
  </si>
  <si>
    <t>３．繰越金</t>
    <rPh sb="2" eb="4">
      <t>クリコシ</t>
    </rPh>
    <rPh sb="4" eb="5">
      <t>キン</t>
    </rPh>
    <phoneticPr fontId="3"/>
  </si>
  <si>
    <t>３．事務局費</t>
    <rPh sb="2" eb="5">
      <t>ジムキョク</t>
    </rPh>
    <rPh sb="5" eb="6">
      <t>ヒ</t>
    </rPh>
    <phoneticPr fontId="2"/>
  </si>
  <si>
    <t>４．保険料</t>
    <rPh sb="2" eb="5">
      <t>ホケンリョウ</t>
    </rPh>
    <phoneticPr fontId="2"/>
  </si>
  <si>
    <t>５．使用料及び賃借料</t>
    <rPh sb="2" eb="5">
      <t>シヨウリョウ</t>
    </rPh>
    <rPh sb="5" eb="6">
      <t>オヨ</t>
    </rPh>
    <rPh sb="7" eb="10">
      <t>チンシャクリョウ</t>
    </rPh>
    <phoneticPr fontId="2"/>
  </si>
  <si>
    <t>６．支払手数料</t>
    <rPh sb="2" eb="4">
      <t>シハライ</t>
    </rPh>
    <rPh sb="4" eb="7">
      <t>テスウリョウ</t>
    </rPh>
    <phoneticPr fontId="2"/>
  </si>
  <si>
    <t>７. 租税公課</t>
    <rPh sb="3" eb="5">
      <t>ソゼイ</t>
    </rPh>
    <rPh sb="5" eb="7">
      <t>コウカ</t>
    </rPh>
    <phoneticPr fontId="2"/>
  </si>
  <si>
    <t>８．予備費</t>
    <rPh sb="2" eb="5">
      <t>ヨビヒ</t>
    </rPh>
    <phoneticPr fontId="2"/>
  </si>
  <si>
    <t>費用弁償・交通費・研修旅費</t>
    <rPh sb="0" eb="2">
      <t>ヒヨウ</t>
    </rPh>
    <rPh sb="2" eb="4">
      <t>ベンショウ</t>
    </rPh>
    <rPh sb="9" eb="11">
      <t>ケンシュウ</t>
    </rPh>
    <rPh sb="11" eb="13">
      <t>リョヒ</t>
    </rPh>
    <phoneticPr fontId="3"/>
  </si>
  <si>
    <t>税理士手数料、事務手数料</t>
    <rPh sb="0" eb="3">
      <t>ゼイリシ</t>
    </rPh>
    <rPh sb="3" eb="6">
      <t>テスウリョウ</t>
    </rPh>
    <rPh sb="7" eb="9">
      <t>ジム</t>
    </rPh>
    <rPh sb="9" eb="12">
      <t>テスウリョウ</t>
    </rPh>
    <phoneticPr fontId="2"/>
  </si>
  <si>
    <t>賃金、賞与、時間外手当</t>
    <rPh sb="0" eb="2">
      <t>チンギン</t>
    </rPh>
    <rPh sb="3" eb="5">
      <t>ショウヨ</t>
    </rPh>
    <rPh sb="6" eb="9">
      <t>ジカンガイ</t>
    </rPh>
    <rPh sb="9" eb="11">
      <t>テアテ</t>
    </rPh>
    <phoneticPr fontId="3"/>
  </si>
  <si>
    <t>通信運搬費、振込手数料</t>
    <rPh sb="0" eb="2">
      <t>ツウシン</t>
    </rPh>
    <rPh sb="2" eb="4">
      <t>ウンパン</t>
    </rPh>
    <rPh sb="4" eb="5">
      <t>ヒ</t>
    </rPh>
    <rPh sb="6" eb="8">
      <t>フリコミ</t>
    </rPh>
    <rPh sb="8" eb="11">
      <t>テスウリョウ</t>
    </rPh>
    <phoneticPr fontId="3"/>
  </si>
  <si>
    <t>施設清掃</t>
    <rPh sb="0" eb="2">
      <t>シセツ</t>
    </rPh>
    <rPh sb="2" eb="4">
      <t>セイソウ</t>
    </rPh>
    <phoneticPr fontId="2"/>
  </si>
  <si>
    <t>施設定期清掃</t>
    <rPh sb="0" eb="2">
      <t>シセツ</t>
    </rPh>
    <rPh sb="2" eb="4">
      <t>テイキ</t>
    </rPh>
    <rPh sb="4" eb="6">
      <t>セイソウ</t>
    </rPh>
    <phoneticPr fontId="2"/>
  </si>
  <si>
    <t>除草作業</t>
    <rPh sb="0" eb="2">
      <t>ジョソウ</t>
    </rPh>
    <rPh sb="2" eb="4">
      <t>サギョウ</t>
    </rPh>
    <phoneticPr fontId="2"/>
  </si>
  <si>
    <t>芝生管理</t>
    <rPh sb="0" eb="2">
      <t>シバフ</t>
    </rPh>
    <rPh sb="2" eb="4">
      <t>カンリ</t>
    </rPh>
    <phoneticPr fontId="2"/>
  </si>
  <si>
    <t>グラウンド整地</t>
    <rPh sb="5" eb="7">
      <t>セイチ</t>
    </rPh>
    <phoneticPr fontId="2"/>
  </si>
  <si>
    <t>消防設備、浄化槽、電気工作物安全管理</t>
    <rPh sb="0" eb="2">
      <t>ショウボウ</t>
    </rPh>
    <rPh sb="2" eb="4">
      <t>セツビ</t>
    </rPh>
    <rPh sb="5" eb="8">
      <t>ジョウカソウ</t>
    </rPh>
    <rPh sb="9" eb="11">
      <t>デンキ</t>
    </rPh>
    <rPh sb="11" eb="14">
      <t>コウサクブツ</t>
    </rPh>
    <rPh sb="14" eb="16">
      <t>アンゼン</t>
    </rPh>
    <rPh sb="16" eb="18">
      <t>カンリ</t>
    </rPh>
    <phoneticPr fontId="2"/>
  </si>
  <si>
    <t>職員通勤費</t>
    <rPh sb="0" eb="2">
      <t>ショクイン</t>
    </rPh>
    <rPh sb="2" eb="4">
      <t>ツウキン</t>
    </rPh>
    <rPh sb="4" eb="5">
      <t>ヒ</t>
    </rPh>
    <phoneticPr fontId="2"/>
  </si>
  <si>
    <t>役職報酬</t>
    <rPh sb="0" eb="2">
      <t>ヤクショク</t>
    </rPh>
    <rPh sb="2" eb="4">
      <t>ホウシュウ</t>
    </rPh>
    <phoneticPr fontId="2"/>
  </si>
  <si>
    <t>事務備品、施設備品</t>
    <rPh sb="0" eb="2">
      <t>ジム</t>
    </rPh>
    <rPh sb="2" eb="4">
      <t>ビヒン</t>
    </rPh>
    <rPh sb="5" eb="7">
      <t>シセツ</t>
    </rPh>
    <rPh sb="7" eb="9">
      <t>ビヒン</t>
    </rPh>
    <phoneticPr fontId="3"/>
  </si>
  <si>
    <t>円</t>
    <rPh sb="0" eb="1">
      <t>エン</t>
    </rPh>
    <phoneticPr fontId="2"/>
  </si>
  <si>
    <t>6.燃料費</t>
    <rPh sb="2" eb="5">
      <t>ネンリョウヒ</t>
    </rPh>
    <phoneticPr fontId="3"/>
  </si>
  <si>
    <t>7.修繕費</t>
    <rPh sb="2" eb="5">
      <t>シュウゼンヒ</t>
    </rPh>
    <phoneticPr fontId="3"/>
  </si>
  <si>
    <t>8.賃金</t>
    <rPh sb="2" eb="4">
      <t>チンギン</t>
    </rPh>
    <phoneticPr fontId="3"/>
  </si>
  <si>
    <t>9.福利厚生費</t>
    <rPh sb="2" eb="4">
      <t>フクリ</t>
    </rPh>
    <rPh sb="4" eb="7">
      <t>コウセイヒ</t>
    </rPh>
    <phoneticPr fontId="2"/>
  </si>
  <si>
    <t>1.日常清掃業務</t>
    <rPh sb="2" eb="4">
      <t>ニチジョウ</t>
    </rPh>
    <rPh sb="4" eb="6">
      <t>セイソウ</t>
    </rPh>
    <rPh sb="6" eb="8">
      <t>ギョウム</t>
    </rPh>
    <phoneticPr fontId="2"/>
  </si>
  <si>
    <t>2.定期清掃業務</t>
    <rPh sb="2" eb="4">
      <t>テイキ</t>
    </rPh>
    <rPh sb="4" eb="6">
      <t>セイソウ</t>
    </rPh>
    <rPh sb="6" eb="8">
      <t>ギョウム</t>
    </rPh>
    <phoneticPr fontId="2"/>
  </si>
  <si>
    <t>3.除草作業業務</t>
    <rPh sb="2" eb="4">
      <t>ジョソウ</t>
    </rPh>
    <rPh sb="4" eb="6">
      <t>サギョウ</t>
    </rPh>
    <rPh sb="6" eb="8">
      <t>ギョウム</t>
    </rPh>
    <phoneticPr fontId="2"/>
  </si>
  <si>
    <t>4.芝生管理業務</t>
    <rPh sb="2" eb="4">
      <t>シバフ</t>
    </rPh>
    <rPh sb="4" eb="6">
      <t>カンリ</t>
    </rPh>
    <rPh sb="6" eb="8">
      <t>ギョウム</t>
    </rPh>
    <phoneticPr fontId="2"/>
  </si>
  <si>
    <t>5.整地業務</t>
    <rPh sb="2" eb="4">
      <t>セイチ</t>
    </rPh>
    <rPh sb="4" eb="6">
      <t>ギョウム</t>
    </rPh>
    <phoneticPr fontId="2"/>
  </si>
  <si>
    <t>6.設備保守点検</t>
    <rPh sb="2" eb="4">
      <t>セツビ</t>
    </rPh>
    <rPh sb="4" eb="6">
      <t>ホシュ</t>
    </rPh>
    <rPh sb="6" eb="8">
      <t>テンケン</t>
    </rPh>
    <phoneticPr fontId="2"/>
  </si>
  <si>
    <t>7.管理業務</t>
    <rPh sb="2" eb="4">
      <t>カンリ</t>
    </rPh>
    <rPh sb="4" eb="6">
      <t>ギョウム</t>
    </rPh>
    <phoneticPr fontId="2"/>
  </si>
  <si>
    <t>２．補　助　金</t>
    <phoneticPr fontId="3"/>
  </si>
  <si>
    <t>４．繰　越　金</t>
    <phoneticPr fontId="3"/>
  </si>
  <si>
    <t>11.役職手当</t>
    <rPh sb="3" eb="5">
      <t>ヤクショク</t>
    </rPh>
    <rPh sb="5" eb="7">
      <t>テアテ</t>
    </rPh>
    <phoneticPr fontId="2"/>
  </si>
  <si>
    <t>３．繰　越　金</t>
    <phoneticPr fontId="3"/>
  </si>
  <si>
    <t>円</t>
    <rPh sb="0" eb="1">
      <t>エン</t>
    </rPh>
    <phoneticPr fontId="2"/>
  </si>
  <si>
    <t>よねやまスポーツクラブ
　　　　　会長　山家　忠</t>
    <rPh sb="17" eb="19">
      <t>カイチョウ</t>
    </rPh>
    <rPh sb="20" eb="22">
      <t>ヤンベ</t>
    </rPh>
    <rPh sb="23" eb="24">
      <t>タダシ</t>
    </rPh>
    <phoneticPr fontId="2"/>
  </si>
  <si>
    <t>社会保険料等事業主負担分　　　　</t>
    <rPh sb="4" eb="5">
      <t>リョウ</t>
    </rPh>
    <rPh sb="5" eb="6">
      <t>トウ</t>
    </rPh>
    <phoneticPr fontId="3"/>
  </si>
  <si>
    <t>社会保険料等事業主負担金</t>
    <rPh sb="0" eb="2">
      <t>シャカイ</t>
    </rPh>
    <rPh sb="2" eb="5">
      <t>ホケンリョウ</t>
    </rPh>
    <rPh sb="5" eb="6">
      <t>トウ</t>
    </rPh>
    <rPh sb="6" eb="9">
      <t>ジギョウヌシ</t>
    </rPh>
    <rPh sb="9" eb="11">
      <t>フタン</t>
    </rPh>
    <rPh sb="11" eb="12">
      <t>キン</t>
    </rPh>
    <phoneticPr fontId="2"/>
  </si>
  <si>
    <t>施設保険料</t>
    <rPh sb="0" eb="2">
      <t>シセツ</t>
    </rPh>
    <rPh sb="2" eb="4">
      <t>ホケン</t>
    </rPh>
    <rPh sb="4" eb="5">
      <t>リョウ</t>
    </rPh>
    <phoneticPr fontId="2"/>
  </si>
  <si>
    <t>４半期指定管理料</t>
    <rPh sb="1" eb="3">
      <t>ハンキ</t>
    </rPh>
    <rPh sb="3" eb="5">
      <t>シテイ</t>
    </rPh>
    <rPh sb="5" eb="7">
      <t>カンリ</t>
    </rPh>
    <rPh sb="7" eb="8">
      <t>リョウ</t>
    </rPh>
    <phoneticPr fontId="2"/>
  </si>
  <si>
    <t>前年度繰越金</t>
    <rPh sb="0" eb="3">
      <t>ゼンネンド</t>
    </rPh>
    <rPh sb="3" eb="5">
      <t>クリコシ</t>
    </rPh>
    <rPh sb="5" eb="6">
      <t>キン</t>
    </rPh>
    <phoneticPr fontId="2"/>
  </si>
  <si>
    <t>平成27年度　よねやまスポーツクラブ収支決算書</t>
    <rPh sb="20" eb="23">
      <t>ケッサンショ</t>
    </rPh>
    <phoneticPr fontId="3"/>
  </si>
  <si>
    <t>賃金・時間外手当・賞与</t>
    <rPh sb="0" eb="2">
      <t>チンギン</t>
    </rPh>
    <rPh sb="3" eb="6">
      <t>ジカンガイ</t>
    </rPh>
    <rPh sb="6" eb="8">
      <t>テアテ</t>
    </rPh>
    <rPh sb="9" eb="11">
      <t>ショウヨ</t>
    </rPh>
    <phoneticPr fontId="3"/>
  </si>
  <si>
    <t>在勤地旅費・研修旅費・通勤手当</t>
    <rPh sb="0" eb="2">
      <t>ザイキン</t>
    </rPh>
    <rPh sb="2" eb="3">
      <t>チ</t>
    </rPh>
    <rPh sb="3" eb="5">
      <t>リョヒ</t>
    </rPh>
    <rPh sb="6" eb="8">
      <t>ケンシュウ</t>
    </rPh>
    <rPh sb="8" eb="10">
      <t>リョヒ</t>
    </rPh>
    <rPh sb="11" eb="13">
      <t>ツウキン</t>
    </rPh>
    <rPh sb="13" eb="15">
      <t>テアテ</t>
    </rPh>
    <phoneticPr fontId="3"/>
  </si>
  <si>
    <t>５．委託事業費</t>
    <rPh sb="2" eb="4">
      <t>イタク</t>
    </rPh>
    <rPh sb="4" eb="6">
      <t>ジギョウ</t>
    </rPh>
    <rPh sb="6" eb="7">
      <t>ヒ</t>
    </rPh>
    <phoneticPr fontId="2"/>
  </si>
  <si>
    <t>６．雑　収　入</t>
    <phoneticPr fontId="3"/>
  </si>
  <si>
    <t>講師旅費費用弁償</t>
    <rPh sb="0" eb="2">
      <t>コウシ</t>
    </rPh>
    <rPh sb="2" eb="4">
      <t>リョヒ</t>
    </rPh>
    <rPh sb="4" eb="6">
      <t>ヒヨウ</t>
    </rPh>
    <rPh sb="6" eb="8">
      <t>ベンショウ</t>
    </rPh>
    <phoneticPr fontId="2"/>
  </si>
  <si>
    <t>通信運搬費・電話料金・振込手数料</t>
    <rPh sb="0" eb="2">
      <t>ツウシン</t>
    </rPh>
    <rPh sb="2" eb="4">
      <t>ウンパン</t>
    </rPh>
    <rPh sb="4" eb="5">
      <t>ヒ</t>
    </rPh>
    <rPh sb="6" eb="8">
      <t>デンワ</t>
    </rPh>
    <rPh sb="8" eb="10">
      <t>リョウキン</t>
    </rPh>
    <rPh sb="11" eb="13">
      <t>フリコミ</t>
    </rPh>
    <rPh sb="13" eb="16">
      <t>テスウリョウ</t>
    </rPh>
    <phoneticPr fontId="3"/>
  </si>
  <si>
    <t>スポーツ保険加入金</t>
    <rPh sb="4" eb="6">
      <t>ホケン</t>
    </rPh>
    <rPh sb="6" eb="8">
      <t>カニュウ</t>
    </rPh>
    <rPh sb="8" eb="9">
      <t>キン</t>
    </rPh>
    <phoneticPr fontId="3"/>
  </si>
  <si>
    <t>登米市委託事業　健康ウォーキング教室</t>
    <rPh sb="0" eb="2">
      <t>トメ</t>
    </rPh>
    <rPh sb="2" eb="3">
      <t>シ</t>
    </rPh>
    <rPh sb="3" eb="5">
      <t>イタク</t>
    </rPh>
    <rPh sb="5" eb="7">
      <t>ジギョウ</t>
    </rPh>
    <rPh sb="8" eb="10">
      <t>ケンコウ</t>
    </rPh>
    <rPh sb="16" eb="18">
      <t>キョウシツ</t>
    </rPh>
    <phoneticPr fontId="2"/>
  </si>
  <si>
    <t>在勤地旅費・研修旅費</t>
    <rPh sb="0" eb="2">
      <t>ザイキン</t>
    </rPh>
    <rPh sb="2" eb="3">
      <t>チ</t>
    </rPh>
    <rPh sb="3" eb="5">
      <t>リョヒ</t>
    </rPh>
    <rPh sb="6" eb="8">
      <t>ケンシュウ</t>
    </rPh>
    <rPh sb="8" eb="10">
      <t>リョヒ</t>
    </rPh>
    <phoneticPr fontId="3"/>
  </si>
  <si>
    <t>賃金・時間外手当</t>
    <rPh sb="0" eb="2">
      <t>チンギン</t>
    </rPh>
    <rPh sb="3" eb="6">
      <t>ジカンガイ</t>
    </rPh>
    <rPh sb="6" eb="8">
      <t>テアテ</t>
    </rPh>
    <phoneticPr fontId="3"/>
  </si>
  <si>
    <t>10.通勤手当</t>
    <rPh sb="3" eb="5">
      <t>ツウキン</t>
    </rPh>
    <rPh sb="5" eb="7">
      <t>テアテ</t>
    </rPh>
    <phoneticPr fontId="2"/>
  </si>
  <si>
    <t>　</t>
    <phoneticPr fontId="2"/>
  </si>
  <si>
    <t>施設使用料</t>
    <rPh sb="0" eb="2">
      <t>シセツ</t>
    </rPh>
    <rPh sb="2" eb="4">
      <t>シヨウ</t>
    </rPh>
    <rPh sb="4" eb="5">
      <t>リョウ</t>
    </rPh>
    <phoneticPr fontId="2"/>
  </si>
  <si>
    <t>預金利息、自動販売機</t>
    <rPh sb="0" eb="2">
      <t>ヨキン</t>
    </rPh>
    <rPh sb="2" eb="4">
      <t>リソク</t>
    </rPh>
    <rPh sb="5" eb="7">
      <t>ジドウ</t>
    </rPh>
    <rPh sb="7" eb="10">
      <t>ハンバイキ</t>
    </rPh>
    <phoneticPr fontId="3"/>
  </si>
  <si>
    <t>職員通勤費</t>
    <rPh sb="0" eb="2">
      <t>ショクイン</t>
    </rPh>
    <rPh sb="2" eb="4">
      <t>ツウキン</t>
    </rPh>
    <rPh sb="4" eb="5">
      <t>ヒ</t>
    </rPh>
    <phoneticPr fontId="2"/>
  </si>
  <si>
    <t>国税・県税・法人税・消費税</t>
    <rPh sb="0" eb="2">
      <t>コクゼイ</t>
    </rPh>
    <rPh sb="3" eb="4">
      <t>ケン</t>
    </rPh>
    <rPh sb="4" eb="5">
      <t>ゼイ</t>
    </rPh>
    <rPh sb="6" eb="9">
      <t>ホウジンゼイ</t>
    </rPh>
    <rPh sb="10" eb="13">
      <t>ショウヒゼイ</t>
    </rPh>
    <phoneticPr fontId="2"/>
  </si>
  <si>
    <t>冷暖房費</t>
    <phoneticPr fontId="2"/>
  </si>
  <si>
    <t>施設日常清掃</t>
    <rPh sb="0" eb="2">
      <t>シセツ</t>
    </rPh>
    <rPh sb="2" eb="4">
      <t>ニチジョウ</t>
    </rPh>
    <rPh sb="4" eb="6">
      <t>セイソウ</t>
    </rPh>
    <phoneticPr fontId="2"/>
  </si>
  <si>
    <t>会員数　154名（H28年3月31日現在）
賛助会員　7社</t>
    <rPh sb="0" eb="3">
      <t>カイインスウ</t>
    </rPh>
    <rPh sb="7" eb="8">
      <t>メイ</t>
    </rPh>
    <rPh sb="12" eb="13">
      <t>ネン</t>
    </rPh>
    <rPh sb="14" eb="15">
      <t>ガツ</t>
    </rPh>
    <rPh sb="17" eb="18">
      <t>ニチ</t>
    </rPh>
    <rPh sb="18" eb="20">
      <t>ゲンザイ</t>
    </rPh>
    <rPh sb="22" eb="24">
      <t>サンジョ</t>
    </rPh>
    <rPh sb="24" eb="26">
      <t>カイイン</t>
    </rPh>
    <rPh sb="28" eb="29">
      <t>シャ</t>
    </rPh>
    <phoneticPr fontId="2"/>
  </si>
  <si>
    <t>各種事業参加料・事業協賛金</t>
    <rPh sb="8" eb="10">
      <t>ジギョウ</t>
    </rPh>
    <rPh sb="10" eb="13">
      <t>キョウサンキン</t>
    </rPh>
    <phoneticPr fontId="2"/>
  </si>
  <si>
    <r>
      <t>5.</t>
    </r>
    <r>
      <rPr>
        <sz val="9"/>
        <color theme="1"/>
        <rFont val="ＭＳ Ｐ明朝"/>
        <family val="1"/>
        <charset val="128"/>
      </rPr>
      <t>スポーツ保険費</t>
    </r>
    <rPh sb="6" eb="8">
      <t>ホケン</t>
    </rPh>
    <rPh sb="8" eb="9">
      <t>ヒ</t>
    </rPh>
    <phoneticPr fontId="3"/>
  </si>
  <si>
    <r>
      <t>３．事</t>
    </r>
    <r>
      <rPr>
        <sz val="2"/>
        <color theme="1"/>
        <rFont val="ＭＳ Ｐ明朝"/>
        <family val="1"/>
        <charset val="128"/>
      </rPr>
      <t>　</t>
    </r>
    <r>
      <rPr>
        <sz val="10.5"/>
        <color theme="1"/>
        <rFont val="ＭＳ Ｐ明朝"/>
        <family val="1"/>
        <charset val="128"/>
      </rPr>
      <t>業</t>
    </r>
    <r>
      <rPr>
        <sz val="3"/>
        <color theme="1"/>
        <rFont val="ＭＳ Ｐ明朝"/>
        <family val="1"/>
        <charset val="128"/>
      </rPr>
      <t>　</t>
    </r>
    <r>
      <rPr>
        <sz val="10.5"/>
        <color theme="1"/>
        <rFont val="ＭＳ Ｐ明朝"/>
        <family val="1"/>
        <charset val="128"/>
      </rPr>
      <t>収</t>
    </r>
    <r>
      <rPr>
        <sz val="4"/>
        <color theme="1"/>
        <rFont val="ＭＳ Ｐ明朝"/>
        <family val="1"/>
        <charset val="128"/>
      </rPr>
      <t>　</t>
    </r>
    <r>
      <rPr>
        <sz val="10.5"/>
        <color theme="1"/>
        <rFont val="ＭＳ Ｐ明朝"/>
        <family val="1"/>
        <charset val="128"/>
      </rPr>
      <t>入</t>
    </r>
    <phoneticPr fontId="3"/>
  </si>
  <si>
    <t>預金利子・自動販売機売上金</t>
    <rPh sb="0" eb="2">
      <t>ヨキン</t>
    </rPh>
    <rPh sb="2" eb="4">
      <t>リシ</t>
    </rPh>
    <rPh sb="5" eb="7">
      <t>ジドウ</t>
    </rPh>
    <rPh sb="7" eb="10">
      <t>ハンバイキ</t>
    </rPh>
    <rPh sb="10" eb="12">
      <t>ウリアゲ</t>
    </rPh>
    <rPh sb="12" eb="13">
      <t>キン</t>
    </rPh>
    <phoneticPr fontId="2"/>
  </si>
  <si>
    <t>イベント費用・会場使用料</t>
    <rPh sb="4" eb="6">
      <t>ヒヨウ</t>
    </rPh>
    <rPh sb="7" eb="9">
      <t>カイジョウ</t>
    </rPh>
    <rPh sb="9" eb="12">
      <t>シヨウリョウ</t>
    </rPh>
    <phoneticPr fontId="3"/>
  </si>
  <si>
    <t>本年度差引残額</t>
    <rPh sb="0" eb="3">
      <t>ホンネンド</t>
    </rPh>
    <rPh sb="3" eb="5">
      <t>サシヒキ</t>
    </rPh>
    <rPh sb="5" eb="7">
      <t>ザンガク</t>
    </rPh>
    <phoneticPr fontId="2"/>
  </si>
  <si>
    <t>収入差引残額　　251,639円　（次年度へ繰越）</t>
    <rPh sb="0" eb="2">
      <t>シュウニュウ</t>
    </rPh>
    <rPh sb="2" eb="4">
      <t>サシヒキ</t>
    </rPh>
    <rPh sb="4" eb="5">
      <t>ザン</t>
    </rPh>
    <rPh sb="5" eb="6">
      <t>ガク</t>
    </rPh>
    <rPh sb="15" eb="16">
      <t>エン</t>
    </rPh>
    <rPh sb="18" eb="21">
      <t>ジネンド</t>
    </rPh>
    <rPh sb="22" eb="24">
      <t>クリコシ</t>
    </rPh>
    <phoneticPr fontId="2"/>
  </si>
  <si>
    <t>収入差引残額　166,470円（次年度へ繰越）</t>
    <rPh sb="0" eb="2">
      <t>シュウニュウ</t>
    </rPh>
    <rPh sb="2" eb="4">
      <t>サシヒキ</t>
    </rPh>
    <rPh sb="4" eb="5">
      <t>ザン</t>
    </rPh>
    <rPh sb="5" eb="6">
      <t>ガク</t>
    </rPh>
    <rPh sb="14" eb="15">
      <t>エン</t>
    </rPh>
    <rPh sb="16" eb="19">
      <t>ジネンド</t>
    </rPh>
    <rPh sb="20" eb="22">
      <t>クリコシ</t>
    </rPh>
    <phoneticPr fontId="2"/>
  </si>
  <si>
    <t>預金利息</t>
    <rPh sb="0" eb="2">
      <t>ヨキン</t>
    </rPh>
    <rPh sb="2" eb="4">
      <t>リソク</t>
    </rPh>
    <phoneticPr fontId="3"/>
  </si>
  <si>
    <t>７．雑　収　入</t>
    <phoneticPr fontId="3"/>
  </si>
  <si>
    <t>登米市委託事業</t>
    <rPh sb="0" eb="2">
      <t>トメ</t>
    </rPh>
    <rPh sb="2" eb="3">
      <t>シ</t>
    </rPh>
    <rPh sb="3" eb="5">
      <t>イタク</t>
    </rPh>
    <rPh sb="5" eb="7">
      <t>ジギョウ</t>
    </rPh>
    <phoneticPr fontId="2"/>
  </si>
  <si>
    <t>事務手数料</t>
    <rPh sb="0" eb="2">
      <t>ジム</t>
    </rPh>
    <rPh sb="2" eb="5">
      <t>テスウリョウ</t>
    </rPh>
    <phoneticPr fontId="2"/>
  </si>
  <si>
    <t>軽油・混合油等</t>
    <rPh sb="0" eb="2">
      <t>ケイユ</t>
    </rPh>
    <rPh sb="3" eb="5">
      <t>コンゴウ</t>
    </rPh>
    <rPh sb="5" eb="6">
      <t>ユ</t>
    </rPh>
    <rPh sb="6" eb="7">
      <t>トウ</t>
    </rPh>
    <phoneticPr fontId="2"/>
  </si>
  <si>
    <t>電気・水道・ガス料、暖房用燃料費</t>
    <rPh sb="0" eb="2">
      <t>デンキ</t>
    </rPh>
    <rPh sb="3" eb="5">
      <t>スイドウ</t>
    </rPh>
    <rPh sb="8" eb="9">
      <t>リョウ</t>
    </rPh>
    <rPh sb="10" eb="13">
      <t>ダンボウヨウ</t>
    </rPh>
    <rPh sb="13" eb="15">
      <t>ネンリョウ</t>
    </rPh>
    <rPh sb="15" eb="16">
      <t>ヒ</t>
    </rPh>
    <phoneticPr fontId="3"/>
  </si>
  <si>
    <t>平成27年度　よねやまスポーツクラブ指定管理事業収支決算</t>
    <rPh sb="18" eb="20">
      <t>シテイ</t>
    </rPh>
    <rPh sb="20" eb="22">
      <t>カンリ</t>
    </rPh>
    <rPh sb="22" eb="24">
      <t>ジギョウ</t>
    </rPh>
    <rPh sb="24" eb="26">
      <t>シュウシ</t>
    </rPh>
    <rPh sb="26" eb="28">
      <t>ケッサン</t>
    </rPh>
    <phoneticPr fontId="3"/>
  </si>
  <si>
    <t>平成28年度　よねやまスポーツクラブ指定管理事業収支予算</t>
    <rPh sb="18" eb="20">
      <t>シテイ</t>
    </rPh>
    <rPh sb="20" eb="22">
      <t>カンリ</t>
    </rPh>
    <rPh sb="22" eb="24">
      <t>ジギョウ</t>
    </rPh>
    <rPh sb="24" eb="26">
      <t>シュウシ</t>
    </rPh>
    <rPh sb="26" eb="28">
      <t>ヨサン</t>
    </rPh>
    <phoneticPr fontId="3"/>
  </si>
  <si>
    <t>平成28年度　よねやまスポーツクラブ収支予算</t>
    <rPh sb="20" eb="22">
      <t>ヨサン</t>
    </rPh>
    <phoneticPr fontId="3"/>
  </si>
  <si>
    <t>５．委託事業費</t>
    <rPh sb="2" eb="4">
      <t>イタク</t>
    </rPh>
    <rPh sb="4" eb="6">
      <t>ジギョウ</t>
    </rPh>
    <rPh sb="6" eb="7">
      <t>ヒ</t>
    </rPh>
    <phoneticPr fontId="3"/>
  </si>
  <si>
    <t>６．事務手数料</t>
    <rPh sb="2" eb="4">
      <t>ジム</t>
    </rPh>
    <rPh sb="4" eb="7">
      <t>テスウリョウ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</si>
</sst>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411]ggge&quot;年&quot;m&quot;月&quot;d&quot;日&quot;;@"/>
  </numFmts>
  <fonts count="16"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6"/>
      <name val="ＭＳ Ｐゴシック"/>
      <family val="2"/>
      <charset val="128"/>
      <scheme val="minor"/>
    </font>
    <font>
      <sz val="10"/>
      <color theme="1"/>
      <name val="ＭＳ Ｐ明朝"/>
      <family val="1"/>
      <charset val="128"/>
    </font>
    <font>
      <sz val="11"/>
      <color theme="1"/>
      <name val="ＭＳ Ｐ明朝"/>
      <family val="1"/>
      <charset val="128"/>
    </font>
    <font>
      <sz val="11"/>
      <name val="ＭＳ Ｐ明朝"/>
      <family val="1"/>
      <charset val="128"/>
    </font>
    <font>
      <sz val="12"/>
      <color theme="1"/>
      <name val="ＭＳ Ｐ明朝"/>
      <family val="1"/>
      <charset val="128"/>
    </font>
    <font>
      <sz val="9"/>
      <color theme="1"/>
      <name val="ＭＳ Ｐ明朝"/>
      <family val="1"/>
      <charset val="128"/>
    </font>
    <font>
      <b/>
      <sz val="10.5"/>
      <color theme="1"/>
      <name val="ＭＳ Ｐ明朝"/>
      <family val="1"/>
      <charset val="128"/>
    </font>
    <font>
      <sz val="10.5"/>
      <color theme="1"/>
      <name val="ＭＳ Ｐ明朝"/>
      <family val="1"/>
      <charset val="128"/>
    </font>
    <font>
      <sz val="2"/>
      <color theme="1"/>
      <name val="ＭＳ Ｐ明朝"/>
      <family val="1"/>
      <charset val="128"/>
    </font>
    <font>
      <sz val="3"/>
      <color theme="1"/>
      <name val="ＭＳ Ｐ明朝"/>
      <family val="1"/>
      <charset val="128"/>
    </font>
    <font>
      <sz val="4"/>
      <color theme="1"/>
      <name val="ＭＳ Ｐ明朝"/>
      <family val="1"/>
      <charset val="128"/>
    </font>
    <font>
      <b/>
      <sz val="11"/>
      <name val="ＭＳ Ｐ明朝"/>
      <family val="1"/>
      <charset val="128"/>
    </font>
    <font>
      <sz val="8"/>
      <color theme="1"/>
      <name val="ＭＳ Ｐ明朝"/>
      <family val="1"/>
      <charset val="128"/>
    </font>
  </fonts>
  <fills count="2">
    <fill>
      <patternFill patternType="none"/>
    </fill>
    <fill>
      <patternFill patternType="gray125"/>
    </fill>
  </fills>
  <borders count="27">
    <border>
      <left/>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bottom style="double">
        <color indexed="64"/>
      </bottom>
      <diagonal/>
    </border>
  </borders>
  <cellStyleXfs count="2">
    <xf numFmtId="0" fontId="0" fillId="0" borderId="0"/>
    <xf numFmtId="38" fontId="1" fillId="0" borderId="0" applyFont="0" applyFill="0" applyBorder="0" applyAlignment="0" applyProtection="0">
      <alignment vertical="center"/>
    </xf>
  </cellStyleXfs>
  <cellXfs count="109">
    <xf numFmtId="0" fontId="0" fillId="0" borderId="0" xfId="0"/>
    <xf numFmtId="0" fontId="5" fillId="0" borderId="0" xfId="0" applyFont="1"/>
    <xf numFmtId="0" fontId="5" fillId="0" borderId="0" xfId="0" applyFont="1" applyAlignment="1">
      <alignment vertical="center"/>
    </xf>
    <xf numFmtId="38" fontId="9" fillId="0" borderId="0" xfId="1" applyFont="1" applyAlignment="1">
      <alignment horizontal="left" vertical="center"/>
    </xf>
    <xf numFmtId="38" fontId="5" fillId="0" borderId="0" xfId="1" applyFont="1" applyAlignment="1">
      <alignment horizontal="left" vertical="center"/>
    </xf>
    <xf numFmtId="38" fontId="5" fillId="0" borderId="0" xfId="1" applyFont="1" applyAlignment="1">
      <alignment horizontal="right" vertical="center"/>
    </xf>
    <xf numFmtId="176" fontId="5" fillId="0" borderId="0" xfId="1" applyNumberFormat="1" applyFont="1" applyAlignment="1">
      <alignment horizontal="right" vertical="center"/>
    </xf>
    <xf numFmtId="38" fontId="10" fillId="0" borderId="0" xfId="1" applyFont="1" applyAlignment="1">
      <alignment horizontal="left" vertical="center"/>
    </xf>
    <xf numFmtId="38" fontId="7" fillId="0" borderId="0" xfId="1" applyFont="1" applyAlignment="1">
      <alignment horizontal="left" vertical="center"/>
    </xf>
    <xf numFmtId="38" fontId="7" fillId="0" borderId="0" xfId="1" applyFont="1" applyAlignment="1">
      <alignment horizontal="right" vertical="center"/>
    </xf>
    <xf numFmtId="38" fontId="10" fillId="0" borderId="2" xfId="1" applyFont="1" applyBorder="1" applyAlignment="1">
      <alignment horizontal="center" vertical="center" wrapText="1"/>
    </xf>
    <xf numFmtId="38" fontId="10" fillId="0" borderId="3" xfId="1" applyFont="1" applyBorder="1" applyAlignment="1">
      <alignment horizontal="center" vertical="center" wrapText="1"/>
    </xf>
    <xf numFmtId="176" fontId="10" fillId="0" borderId="3" xfId="1" applyNumberFormat="1" applyFont="1" applyBorder="1" applyAlignment="1">
      <alignment horizontal="center" vertical="center" wrapText="1"/>
    </xf>
    <xf numFmtId="38" fontId="10" fillId="0" borderId="5" xfId="1" applyFont="1" applyBorder="1" applyAlignment="1">
      <alignment horizontal="right" vertical="center" wrapText="1"/>
    </xf>
    <xf numFmtId="176" fontId="10" fillId="0" borderId="9" xfId="1" applyNumberFormat="1" applyFont="1" applyBorder="1" applyAlignment="1">
      <alignment horizontal="right" vertical="center" wrapText="1"/>
    </xf>
    <xf numFmtId="38" fontId="8" fillId="0" borderId="10" xfId="1" applyFont="1" applyBorder="1" applyAlignment="1">
      <alignment horizontal="left" vertical="center" wrapText="1"/>
    </xf>
    <xf numFmtId="38" fontId="10" fillId="0" borderId="8" xfId="1" applyFont="1" applyBorder="1" applyAlignment="1">
      <alignment horizontal="right" vertical="center" wrapText="1"/>
    </xf>
    <xf numFmtId="38" fontId="10" fillId="0" borderId="9" xfId="1" applyFont="1" applyBorder="1" applyAlignment="1">
      <alignment horizontal="justify" vertical="center" wrapText="1"/>
    </xf>
    <xf numFmtId="38" fontId="4" fillId="0" borderId="9" xfId="1" applyFont="1" applyBorder="1" applyAlignment="1">
      <alignment horizontal="justify" vertical="center" wrapText="1"/>
    </xf>
    <xf numFmtId="38" fontId="10" fillId="0" borderId="9" xfId="1" applyFont="1" applyBorder="1" applyAlignment="1">
      <alignment horizontal="left" vertical="center" wrapText="1"/>
    </xf>
    <xf numFmtId="38" fontId="10" fillId="0" borderId="0" xfId="1" applyFont="1" applyAlignment="1">
      <alignment horizontal="justify" vertical="center"/>
    </xf>
    <xf numFmtId="38" fontId="5" fillId="0" borderId="0" xfId="1" applyFont="1">
      <alignment vertical="center"/>
    </xf>
    <xf numFmtId="38" fontId="10" fillId="0" borderId="15" xfId="1" applyFont="1" applyBorder="1" applyAlignment="1">
      <alignment horizontal="right" vertical="center" wrapText="1"/>
    </xf>
    <xf numFmtId="176" fontId="10" fillId="0" borderId="15" xfId="1" applyNumberFormat="1" applyFont="1" applyBorder="1" applyAlignment="1">
      <alignment horizontal="right" vertical="center" wrapText="1"/>
    </xf>
    <xf numFmtId="38" fontId="8" fillId="0" borderId="10" xfId="1" applyFont="1" applyBorder="1" applyAlignment="1">
      <alignment horizontal="justify" vertical="center" wrapText="1"/>
    </xf>
    <xf numFmtId="38" fontId="10" fillId="0" borderId="12" xfId="1" applyFont="1" applyBorder="1" applyAlignment="1">
      <alignment horizontal="right" vertical="center" wrapText="1"/>
    </xf>
    <xf numFmtId="38" fontId="10" fillId="0" borderId="9" xfId="1" applyFont="1" applyBorder="1" applyAlignment="1">
      <alignment horizontal="right" vertical="center" wrapText="1"/>
    </xf>
    <xf numFmtId="38" fontId="8" fillId="0" borderId="9" xfId="1" applyFont="1" applyBorder="1" applyAlignment="1">
      <alignment horizontal="justify" vertical="center" wrapText="1"/>
    </xf>
    <xf numFmtId="38" fontId="8" fillId="0" borderId="9" xfId="1" applyFont="1" applyBorder="1" applyAlignment="1">
      <alignment horizontal="left" vertical="center" shrinkToFit="1"/>
    </xf>
    <xf numFmtId="38" fontId="4" fillId="0" borderId="9" xfId="1" applyFont="1" applyBorder="1" applyAlignment="1">
      <alignment horizontal="left" vertical="center" wrapText="1"/>
    </xf>
    <xf numFmtId="38" fontId="5" fillId="0" borderId="25" xfId="1" applyFont="1" applyBorder="1">
      <alignment vertical="center"/>
    </xf>
    <xf numFmtId="38" fontId="5" fillId="0" borderId="25" xfId="1" applyFont="1" applyBorder="1" applyAlignment="1">
      <alignment horizontal="right" vertical="center"/>
    </xf>
    <xf numFmtId="38" fontId="5" fillId="0" borderId="23" xfId="1" applyFont="1" applyBorder="1">
      <alignment vertical="center"/>
    </xf>
    <xf numFmtId="38" fontId="5" fillId="0" borderId="23" xfId="1" applyFont="1" applyBorder="1" applyAlignment="1">
      <alignment horizontal="right" vertical="center"/>
    </xf>
    <xf numFmtId="38" fontId="14" fillId="0" borderId="0" xfId="1" applyFont="1" applyAlignment="1">
      <alignment horizontal="left" vertical="center"/>
    </xf>
    <xf numFmtId="38" fontId="6" fillId="0" borderId="0" xfId="1" applyFont="1" applyAlignment="1">
      <alignment horizontal="left" vertical="center"/>
    </xf>
    <xf numFmtId="176" fontId="5" fillId="0" borderId="0" xfId="1" applyNumberFormat="1" applyFont="1" applyAlignment="1">
      <alignment horizontal="left" vertical="center"/>
    </xf>
    <xf numFmtId="176" fontId="7" fillId="0" borderId="0" xfId="1" applyNumberFormat="1" applyFont="1" applyAlignment="1">
      <alignment horizontal="right" vertical="center"/>
    </xf>
    <xf numFmtId="38" fontId="15" fillId="0" borderId="9" xfId="1" applyFont="1" applyBorder="1" applyAlignment="1">
      <alignment horizontal="justify" vertical="center" wrapText="1"/>
    </xf>
    <xf numFmtId="38" fontId="10" fillId="0" borderId="16" xfId="1" applyFont="1" applyBorder="1" applyAlignment="1">
      <alignment vertical="center" wrapText="1"/>
    </xf>
    <xf numFmtId="38" fontId="15" fillId="0" borderId="10" xfId="1" applyFont="1" applyBorder="1" applyAlignment="1">
      <alignment horizontal="justify" vertical="center" wrapText="1"/>
    </xf>
    <xf numFmtId="38" fontId="10" fillId="0" borderId="18" xfId="1" applyFont="1" applyBorder="1" applyAlignment="1">
      <alignment vertical="center" wrapText="1"/>
    </xf>
    <xf numFmtId="38" fontId="10" fillId="0" borderId="19" xfId="1" applyFont="1" applyBorder="1" applyAlignment="1">
      <alignment horizontal="justify" vertical="center"/>
    </xf>
    <xf numFmtId="176" fontId="5" fillId="0" borderId="0" xfId="1" applyNumberFormat="1" applyFont="1">
      <alignment vertical="center"/>
    </xf>
    <xf numFmtId="38" fontId="7" fillId="0" borderId="20" xfId="1" applyFont="1" applyBorder="1" applyAlignment="1">
      <alignment horizontal="left" vertical="center"/>
    </xf>
    <xf numFmtId="38" fontId="7" fillId="0" borderId="0" xfId="1" applyFont="1" applyBorder="1" applyAlignment="1">
      <alignment horizontal="left" vertical="center"/>
    </xf>
    <xf numFmtId="176" fontId="10" fillId="0" borderId="10" xfId="1" applyNumberFormat="1" applyFont="1" applyBorder="1" applyAlignment="1">
      <alignment horizontal="right" vertical="center" wrapText="1"/>
    </xf>
    <xf numFmtId="38" fontId="10" fillId="0" borderId="10" xfId="1" applyFont="1" applyBorder="1" applyAlignment="1">
      <alignment horizontal="justify" vertical="center" wrapText="1"/>
    </xf>
    <xf numFmtId="38" fontId="10" fillId="0" borderId="9" xfId="1" applyFont="1" applyBorder="1" applyAlignment="1">
      <alignment vertical="center" wrapText="1"/>
    </xf>
    <xf numFmtId="38" fontId="4" fillId="0" borderId="9" xfId="1" applyFont="1" applyBorder="1" applyAlignment="1">
      <alignment vertical="center" wrapText="1" shrinkToFit="1"/>
    </xf>
    <xf numFmtId="38" fontId="5" fillId="0" borderId="9" xfId="1" applyFont="1" applyBorder="1" applyAlignment="1">
      <alignment horizontal="right" vertical="center"/>
    </xf>
    <xf numFmtId="38" fontId="4" fillId="0" borderId="9" xfId="1" applyFont="1" applyBorder="1">
      <alignment vertical="center"/>
    </xf>
    <xf numFmtId="38" fontId="15" fillId="0" borderId="6" xfId="1" applyFont="1" applyBorder="1" applyAlignment="1">
      <alignment horizontal="justify" vertical="center" wrapText="1"/>
    </xf>
    <xf numFmtId="176" fontId="10" fillId="0" borderId="8" xfId="1" applyNumberFormat="1" applyFont="1" applyBorder="1" applyAlignment="1">
      <alignment horizontal="right" vertical="center" wrapText="1"/>
    </xf>
    <xf numFmtId="38" fontId="5" fillId="0" borderId="0" xfId="1" applyFont="1" applyAlignment="1">
      <alignment horizontal="center" vertical="center"/>
    </xf>
    <xf numFmtId="0" fontId="5" fillId="0" borderId="0" xfId="0" applyFont="1" applyAlignment="1">
      <alignment horizontal="center"/>
    </xf>
    <xf numFmtId="38" fontId="5" fillId="0" borderId="0" xfId="1" applyFont="1" applyAlignment="1">
      <alignment vertical="center"/>
    </xf>
    <xf numFmtId="177" fontId="5" fillId="0" borderId="0" xfId="1" applyNumberFormat="1" applyFont="1" applyBorder="1" applyAlignment="1">
      <alignment horizontal="center" vertical="center"/>
    </xf>
    <xf numFmtId="38" fontId="5" fillId="0" borderId="20" xfId="1" applyFont="1" applyBorder="1">
      <alignment vertical="center"/>
    </xf>
    <xf numFmtId="38" fontId="5" fillId="0" borderId="20" xfId="1" applyFont="1" applyBorder="1" applyAlignment="1">
      <alignment horizontal="right" vertical="center"/>
    </xf>
    <xf numFmtId="38" fontId="4" fillId="0" borderId="20" xfId="1" applyFont="1" applyBorder="1" applyAlignment="1">
      <alignment horizontal="center" vertical="center"/>
    </xf>
    <xf numFmtId="38" fontId="10" fillId="0" borderId="9" xfId="1" applyFont="1" applyBorder="1" applyAlignment="1">
      <alignment horizontal="justify" vertical="center" wrapText="1"/>
    </xf>
    <xf numFmtId="38" fontId="10" fillId="0" borderId="8" xfId="1" applyFont="1" applyBorder="1" applyAlignment="1">
      <alignment horizontal="right" vertical="center" wrapText="1"/>
    </xf>
    <xf numFmtId="38" fontId="10" fillId="0" borderId="9" xfId="1" applyFont="1" applyBorder="1" applyAlignment="1">
      <alignment horizontal="right" vertical="center" wrapText="1"/>
    </xf>
    <xf numFmtId="38" fontId="5" fillId="0" borderId="0" xfId="1" applyFont="1" applyAlignment="1">
      <alignment horizontal="left" vertical="center" wrapText="1"/>
    </xf>
    <xf numFmtId="177" fontId="5" fillId="0" borderId="24" xfId="1" applyNumberFormat="1" applyFont="1" applyBorder="1" applyAlignment="1">
      <alignment horizontal="left" vertical="center"/>
    </xf>
    <xf numFmtId="38" fontId="10" fillId="0" borderId="7" xfId="1" applyFont="1" applyBorder="1" applyAlignment="1">
      <alignment horizontal="center" vertical="center" wrapText="1"/>
    </xf>
    <xf numFmtId="38" fontId="10" fillId="0" borderId="8" xfId="1" applyFont="1" applyBorder="1" applyAlignment="1">
      <alignment horizontal="center" vertical="center" wrapText="1"/>
    </xf>
    <xf numFmtId="38" fontId="10" fillId="0" borderId="13" xfId="1" applyFont="1" applyBorder="1" applyAlignment="1">
      <alignment horizontal="center" vertical="center" wrapText="1"/>
    </xf>
    <xf numFmtId="38" fontId="10" fillId="0" borderId="7" xfId="1" applyFont="1" applyBorder="1" applyAlignment="1">
      <alignment horizontal="left" vertical="center" wrapText="1"/>
    </xf>
    <xf numFmtId="38" fontId="10" fillId="0" borderId="8" xfId="1" applyFont="1" applyBorder="1" applyAlignment="1">
      <alignment horizontal="left" vertical="center" wrapText="1"/>
    </xf>
    <xf numFmtId="38" fontId="10" fillId="0" borderId="1" xfId="1" applyFont="1" applyBorder="1" applyAlignment="1">
      <alignment horizontal="center" vertical="center" wrapText="1"/>
    </xf>
    <xf numFmtId="38" fontId="10" fillId="0" borderId="2" xfId="1" applyFont="1" applyBorder="1" applyAlignment="1">
      <alignment horizontal="center" vertical="center" wrapText="1"/>
    </xf>
    <xf numFmtId="38" fontId="10" fillId="0" borderId="4" xfId="1" applyFont="1" applyBorder="1" applyAlignment="1">
      <alignment horizontal="justify" vertical="center" wrapText="1"/>
    </xf>
    <xf numFmtId="38" fontId="10" fillId="0" borderId="5" xfId="1" applyFont="1" applyBorder="1" applyAlignment="1">
      <alignment horizontal="justify" vertical="center" wrapText="1"/>
    </xf>
    <xf numFmtId="38" fontId="10" fillId="0" borderId="11" xfId="1" applyFont="1" applyBorder="1" applyAlignment="1">
      <alignment horizontal="justify" vertical="center" wrapText="1"/>
    </xf>
    <xf numFmtId="38" fontId="10" fillId="0" borderId="12" xfId="1" applyFont="1" applyBorder="1" applyAlignment="1">
      <alignment horizontal="justify" vertical="center" wrapText="1"/>
    </xf>
    <xf numFmtId="38" fontId="10" fillId="0" borderId="9" xfId="1" applyFont="1" applyBorder="1" applyAlignment="1">
      <alignment horizontal="justify" vertical="center" wrapText="1"/>
    </xf>
    <xf numFmtId="38" fontId="7" fillId="0" borderId="0" xfId="1" applyFont="1" applyAlignment="1">
      <alignment horizontal="center" vertical="center"/>
    </xf>
    <xf numFmtId="38" fontId="10" fillId="0" borderId="14" xfId="1" applyFont="1" applyBorder="1" applyAlignment="1">
      <alignment horizontal="justify" vertical="center" wrapText="1"/>
    </xf>
    <xf numFmtId="38" fontId="10" fillId="0" borderId="10" xfId="1" applyFont="1" applyBorder="1" applyAlignment="1">
      <alignment horizontal="center" vertical="center" wrapText="1"/>
    </xf>
    <xf numFmtId="38" fontId="10" fillId="0" borderId="4" xfId="1" applyFont="1" applyBorder="1" applyAlignment="1">
      <alignment horizontal="left" vertical="center" wrapText="1"/>
    </xf>
    <xf numFmtId="38" fontId="10" fillId="0" borderId="5" xfId="1" applyFont="1" applyBorder="1" applyAlignment="1">
      <alignment horizontal="left" vertical="center" wrapText="1"/>
    </xf>
    <xf numFmtId="38" fontId="10" fillId="0" borderId="7" xfId="1" applyFont="1" applyBorder="1" applyAlignment="1">
      <alignment horizontal="right" vertical="center" wrapText="1"/>
    </xf>
    <xf numFmtId="38" fontId="10" fillId="0" borderId="8" xfId="1" applyFont="1" applyBorder="1" applyAlignment="1">
      <alignment horizontal="right" vertical="center" wrapText="1"/>
    </xf>
    <xf numFmtId="38" fontId="10" fillId="0" borderId="26" xfId="1" applyFont="1" applyBorder="1" applyAlignment="1">
      <alignment horizontal="center" vertical="center" wrapText="1"/>
    </xf>
    <xf numFmtId="38" fontId="10" fillId="0" borderId="21" xfId="1" applyFont="1" applyBorder="1" applyAlignment="1">
      <alignment horizontal="center" vertical="center" wrapText="1"/>
    </xf>
    <xf numFmtId="38" fontId="8" fillId="0" borderId="9" xfId="1" applyFont="1" applyBorder="1" applyAlignment="1">
      <alignment horizontal="left" vertical="center" wrapText="1"/>
    </xf>
    <xf numFmtId="38" fontId="10" fillId="0" borderId="11" xfId="1" applyFont="1" applyBorder="1" applyAlignment="1">
      <alignment horizontal="left" vertical="center" wrapText="1"/>
    </xf>
    <xf numFmtId="38" fontId="10" fillId="0" borderId="12" xfId="1" applyFont="1" applyBorder="1" applyAlignment="1">
      <alignment horizontal="left" vertical="center" wrapText="1"/>
    </xf>
    <xf numFmtId="38" fontId="10" fillId="0" borderId="9" xfId="1" applyFont="1" applyBorder="1" applyAlignment="1">
      <alignment horizontal="left" vertical="center" wrapText="1"/>
    </xf>
    <xf numFmtId="38" fontId="4" fillId="0" borderId="9" xfId="1" applyFont="1" applyBorder="1" applyAlignment="1">
      <alignment horizontal="left" vertical="center" wrapText="1" shrinkToFit="1"/>
    </xf>
    <xf numFmtId="38" fontId="15" fillId="0" borderId="9" xfId="1" applyFont="1" applyBorder="1" applyAlignment="1">
      <alignment horizontal="left" vertical="center" wrapText="1" shrinkToFit="1"/>
    </xf>
    <xf numFmtId="38" fontId="10" fillId="0" borderId="9" xfId="1" applyFont="1" applyBorder="1" applyAlignment="1">
      <alignment horizontal="right" vertical="center" wrapText="1"/>
    </xf>
    <xf numFmtId="38" fontId="10" fillId="0" borderId="4" xfId="1" applyFont="1" applyBorder="1" applyAlignment="1">
      <alignment horizontal="right" vertical="center" wrapText="1"/>
    </xf>
    <xf numFmtId="38" fontId="10" fillId="0" borderId="5" xfId="1" applyFont="1" applyBorder="1" applyAlignment="1">
      <alignment horizontal="right" vertical="center" wrapText="1"/>
    </xf>
    <xf numFmtId="38" fontId="7" fillId="0" borderId="0" xfId="1" applyFont="1" applyAlignment="1">
      <alignment horizontal="right" vertical="center"/>
    </xf>
    <xf numFmtId="38" fontId="10" fillId="0" borderId="3" xfId="1" applyFont="1" applyBorder="1" applyAlignment="1">
      <alignment horizontal="center" vertical="center" wrapText="1"/>
    </xf>
    <xf numFmtId="38" fontId="4" fillId="0" borderId="9" xfId="1" applyFont="1" applyBorder="1" applyAlignment="1">
      <alignment horizontal="left" vertical="center" wrapText="1"/>
    </xf>
    <xf numFmtId="38" fontId="8" fillId="0" borderId="9" xfId="1" applyFont="1" applyBorder="1" applyAlignment="1">
      <alignment horizontal="left" vertical="center" shrinkToFit="1"/>
    </xf>
    <xf numFmtId="177" fontId="5" fillId="0" borderId="0" xfId="1" applyNumberFormat="1" applyFont="1" applyBorder="1" applyAlignment="1">
      <alignment horizontal="left" vertical="center"/>
    </xf>
    <xf numFmtId="38" fontId="10" fillId="0" borderId="17" xfId="1" applyFont="1" applyBorder="1" applyAlignment="1">
      <alignment horizontal="left" vertical="center" wrapText="1"/>
    </xf>
    <xf numFmtId="38" fontId="10" fillId="0" borderId="17" xfId="1" applyFont="1" applyBorder="1" applyAlignment="1">
      <alignment horizontal="center" vertical="center" wrapText="1"/>
    </xf>
    <xf numFmtId="38" fontId="10" fillId="0" borderId="22" xfId="1" applyFont="1" applyBorder="1" applyAlignment="1">
      <alignment horizontal="justify" vertical="center" wrapText="1"/>
    </xf>
    <xf numFmtId="38" fontId="10" fillId="0" borderId="18" xfId="1" applyFont="1" applyBorder="1" applyAlignment="1">
      <alignment horizontal="left" vertical="center" wrapText="1"/>
    </xf>
    <xf numFmtId="38" fontId="10" fillId="0" borderId="20" xfId="1" applyFont="1" applyBorder="1" applyAlignment="1">
      <alignment horizontal="left" vertical="center" wrapText="1"/>
    </xf>
    <xf numFmtId="38" fontId="4" fillId="0" borderId="9" xfId="1" applyFont="1" applyBorder="1" applyAlignment="1">
      <alignment horizontal="left" vertical="center"/>
    </xf>
    <xf numFmtId="38" fontId="8" fillId="0" borderId="10" xfId="1" applyFont="1" applyBorder="1" applyAlignment="1">
      <alignment horizontal="left" vertical="center" wrapText="1"/>
    </xf>
    <xf numFmtId="38" fontId="10" fillId="0" borderId="11" xfId="1"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tabSelected="1" workbookViewId="0">
      <selection activeCell="L20" sqref="L20"/>
    </sheetView>
  </sheetViews>
  <sheetFormatPr defaultRowHeight="13.5" x14ac:dyDescent="0.15"/>
  <cols>
    <col min="1" max="1" width="6.25" style="21" customWidth="1"/>
    <col min="2" max="2" width="14.25" style="21" customWidth="1"/>
    <col min="3" max="4" width="14.625" style="5" customWidth="1"/>
    <col min="5" max="5" width="14.625" style="6" customWidth="1"/>
    <col min="6" max="6" width="40.875" style="21" customWidth="1"/>
    <col min="7" max="16384" width="9" style="1"/>
  </cols>
  <sheetData>
    <row r="1" spans="1:6" x14ac:dyDescent="0.15">
      <c r="A1" s="34"/>
      <c r="B1" s="4"/>
      <c r="F1" s="4"/>
    </row>
    <row r="2" spans="1:6" x14ac:dyDescent="0.15">
      <c r="A2" s="78" t="s">
        <v>116</v>
      </c>
      <c r="B2" s="78"/>
      <c r="C2" s="78"/>
      <c r="D2" s="78"/>
      <c r="E2" s="78"/>
      <c r="F2" s="78"/>
    </row>
    <row r="3" spans="1:6" ht="14.25" customHeight="1" x14ac:dyDescent="0.15">
      <c r="A3" s="78"/>
      <c r="B3" s="78"/>
      <c r="C3" s="78"/>
      <c r="D3" s="78"/>
      <c r="E3" s="78"/>
      <c r="F3" s="78"/>
    </row>
    <row r="4" spans="1:6" x14ac:dyDescent="0.15">
      <c r="A4" s="7"/>
      <c r="B4" s="4"/>
      <c r="F4" s="4"/>
    </row>
    <row r="5" spans="1:6" ht="14.25" x14ac:dyDescent="0.15">
      <c r="A5" s="8" t="s">
        <v>0</v>
      </c>
      <c r="B5" s="4"/>
      <c r="F5" s="9" t="s">
        <v>1</v>
      </c>
    </row>
    <row r="6" spans="1:6" ht="18" customHeight="1" thickBot="1" x14ac:dyDescent="0.2">
      <c r="A6" s="71" t="s">
        <v>2</v>
      </c>
      <c r="B6" s="72"/>
      <c r="C6" s="10" t="s">
        <v>28</v>
      </c>
      <c r="D6" s="11" t="s">
        <v>29</v>
      </c>
      <c r="E6" s="12" t="s">
        <v>67</v>
      </c>
      <c r="F6" s="11" t="s">
        <v>71</v>
      </c>
    </row>
    <row r="7" spans="1:6" ht="33" customHeight="1" thickTop="1" x14ac:dyDescent="0.15">
      <c r="A7" s="81" t="s">
        <v>5</v>
      </c>
      <c r="B7" s="82"/>
      <c r="C7" s="13">
        <v>400000</v>
      </c>
      <c r="D7" s="13">
        <v>443550</v>
      </c>
      <c r="E7" s="14">
        <f>+D7-C7</f>
        <v>43550</v>
      </c>
      <c r="F7" s="15" t="s">
        <v>135</v>
      </c>
    </row>
    <row r="8" spans="1:6" ht="22.5" customHeight="1" x14ac:dyDescent="0.15">
      <c r="A8" s="69" t="s">
        <v>105</v>
      </c>
      <c r="B8" s="70"/>
      <c r="C8" s="16">
        <v>3200000</v>
      </c>
      <c r="D8" s="16">
        <v>3200000</v>
      </c>
      <c r="E8" s="14">
        <f t="shared" ref="E8:E12" si="0">+D8-C8</f>
        <v>0</v>
      </c>
      <c r="F8" s="17" t="s">
        <v>66</v>
      </c>
    </row>
    <row r="9" spans="1:6" ht="22.5" customHeight="1" x14ac:dyDescent="0.15">
      <c r="A9" s="69" t="s">
        <v>138</v>
      </c>
      <c r="B9" s="70"/>
      <c r="C9" s="16">
        <v>170000</v>
      </c>
      <c r="D9" s="16">
        <v>307300</v>
      </c>
      <c r="E9" s="14">
        <f t="shared" si="0"/>
        <v>137300</v>
      </c>
      <c r="F9" s="18" t="s">
        <v>136</v>
      </c>
    </row>
    <row r="10" spans="1:6" ht="22.5" customHeight="1" x14ac:dyDescent="0.15">
      <c r="A10" s="69" t="s">
        <v>106</v>
      </c>
      <c r="B10" s="70"/>
      <c r="C10" s="16">
        <v>295447</v>
      </c>
      <c r="D10" s="16">
        <v>295447</v>
      </c>
      <c r="E10" s="14">
        <f>+D10-C10</f>
        <v>0</v>
      </c>
      <c r="F10" s="17" t="s">
        <v>64</v>
      </c>
    </row>
    <row r="11" spans="1:6" ht="22.5" customHeight="1" x14ac:dyDescent="0.15">
      <c r="A11" s="69" t="s">
        <v>119</v>
      </c>
      <c r="B11" s="70"/>
      <c r="C11" s="16">
        <v>108000</v>
      </c>
      <c r="D11" s="16">
        <v>108000</v>
      </c>
      <c r="E11" s="14">
        <f>+D11-C11</f>
        <v>0</v>
      </c>
      <c r="F11" s="17" t="s">
        <v>124</v>
      </c>
    </row>
    <row r="12" spans="1:6" ht="22.5" customHeight="1" x14ac:dyDescent="0.15">
      <c r="A12" s="69" t="s">
        <v>120</v>
      </c>
      <c r="B12" s="70"/>
      <c r="C12" s="16">
        <v>150553</v>
      </c>
      <c r="D12" s="16">
        <v>488449</v>
      </c>
      <c r="E12" s="14">
        <f t="shared" si="0"/>
        <v>337896</v>
      </c>
      <c r="F12" s="17" t="s">
        <v>56</v>
      </c>
    </row>
    <row r="13" spans="1:6" ht="22.5" customHeight="1" x14ac:dyDescent="0.15">
      <c r="A13" s="66" t="s">
        <v>6</v>
      </c>
      <c r="B13" s="67"/>
      <c r="C13" s="16">
        <f>SUM(C7:C12)</f>
        <v>4324000</v>
      </c>
      <c r="D13" s="16">
        <f>SUM(D7:D12)</f>
        <v>4842746</v>
      </c>
      <c r="E13" s="14">
        <f>SUM(E7:E12)</f>
        <v>518746</v>
      </c>
      <c r="F13" s="19"/>
    </row>
    <row r="14" spans="1:6" x14ac:dyDescent="0.15">
      <c r="A14" s="20"/>
      <c r="C14" s="1"/>
    </row>
    <row r="15" spans="1:6" ht="14.25" x14ac:dyDescent="0.15">
      <c r="A15" s="8" t="s">
        <v>7</v>
      </c>
      <c r="F15" s="9" t="s">
        <v>1</v>
      </c>
    </row>
    <row r="16" spans="1:6" ht="18" customHeight="1" thickBot="1" x14ac:dyDescent="0.2">
      <c r="A16" s="71" t="s">
        <v>2</v>
      </c>
      <c r="B16" s="72"/>
      <c r="C16" s="10" t="s">
        <v>28</v>
      </c>
      <c r="D16" s="11" t="s">
        <v>29</v>
      </c>
      <c r="E16" s="12" t="s">
        <v>67</v>
      </c>
      <c r="F16" s="11" t="s">
        <v>71</v>
      </c>
    </row>
    <row r="17" spans="1:6" ht="24" customHeight="1" thickTop="1" x14ac:dyDescent="0.15">
      <c r="A17" s="73" t="s">
        <v>11</v>
      </c>
      <c r="B17" s="74"/>
      <c r="C17" s="22">
        <v>30000</v>
      </c>
      <c r="D17" s="22">
        <v>17110</v>
      </c>
      <c r="E17" s="23">
        <f>D17-C17</f>
        <v>-12890</v>
      </c>
      <c r="F17" s="24" t="s">
        <v>55</v>
      </c>
    </row>
    <row r="18" spans="1:6" ht="24" customHeight="1" x14ac:dyDescent="0.15">
      <c r="A18" s="75" t="s">
        <v>12</v>
      </c>
      <c r="B18" s="76"/>
      <c r="C18" s="25">
        <f>SUM(C19:C26)</f>
        <v>2850000</v>
      </c>
      <c r="D18" s="25">
        <f>SUM(D19:D26)</f>
        <v>3364331</v>
      </c>
      <c r="E18" s="23">
        <f t="shared" ref="E18:E37" si="1">D18-C18</f>
        <v>514331</v>
      </c>
      <c r="F18" s="17"/>
    </row>
    <row r="19" spans="1:6" ht="24" customHeight="1" x14ac:dyDescent="0.15">
      <c r="A19" s="68"/>
      <c r="B19" s="17" t="s">
        <v>13</v>
      </c>
      <c r="C19" s="26">
        <v>100000</v>
      </c>
      <c r="D19" s="26">
        <v>176545</v>
      </c>
      <c r="E19" s="23">
        <f t="shared" si="1"/>
        <v>76545</v>
      </c>
      <c r="F19" s="18" t="s">
        <v>125</v>
      </c>
    </row>
    <row r="20" spans="1:6" ht="24" customHeight="1" x14ac:dyDescent="0.15">
      <c r="A20" s="68"/>
      <c r="B20" s="17" t="s">
        <v>14</v>
      </c>
      <c r="C20" s="26">
        <v>160000</v>
      </c>
      <c r="D20" s="26">
        <v>121299</v>
      </c>
      <c r="E20" s="23">
        <f t="shared" si="1"/>
        <v>-38701</v>
      </c>
      <c r="F20" s="27" t="s">
        <v>15</v>
      </c>
    </row>
    <row r="21" spans="1:6" ht="24" customHeight="1" x14ac:dyDescent="0.15">
      <c r="A21" s="68"/>
      <c r="B21" s="17" t="s">
        <v>16</v>
      </c>
      <c r="C21" s="26">
        <v>50000</v>
      </c>
      <c r="D21" s="26">
        <v>0</v>
      </c>
      <c r="E21" s="23">
        <f t="shared" si="1"/>
        <v>-50000</v>
      </c>
      <c r="F21" s="27" t="s">
        <v>17</v>
      </c>
    </row>
    <row r="22" spans="1:6" ht="24" customHeight="1" x14ac:dyDescent="0.15">
      <c r="A22" s="68"/>
      <c r="B22" s="17" t="s">
        <v>18</v>
      </c>
      <c r="C22" s="26">
        <v>200000</v>
      </c>
      <c r="D22" s="26">
        <v>180937</v>
      </c>
      <c r="E22" s="23">
        <f t="shared" si="1"/>
        <v>-19063</v>
      </c>
      <c r="F22" s="27" t="s">
        <v>122</v>
      </c>
    </row>
    <row r="23" spans="1:6" ht="24" customHeight="1" x14ac:dyDescent="0.15">
      <c r="A23" s="68"/>
      <c r="B23" s="17" t="s">
        <v>137</v>
      </c>
      <c r="C23" s="26">
        <v>100000</v>
      </c>
      <c r="D23" s="26">
        <v>61440</v>
      </c>
      <c r="E23" s="23">
        <f t="shared" si="1"/>
        <v>-38560</v>
      </c>
      <c r="F23" s="28" t="s">
        <v>123</v>
      </c>
    </row>
    <row r="24" spans="1:6" ht="24" customHeight="1" x14ac:dyDescent="0.15">
      <c r="A24" s="68"/>
      <c r="B24" s="17" t="s">
        <v>41</v>
      </c>
      <c r="C24" s="26">
        <v>1890000</v>
      </c>
      <c r="D24" s="26">
        <v>2304828</v>
      </c>
      <c r="E24" s="23">
        <f t="shared" si="1"/>
        <v>414828</v>
      </c>
      <c r="F24" s="27" t="s">
        <v>126</v>
      </c>
    </row>
    <row r="25" spans="1:6" ht="24" customHeight="1" x14ac:dyDescent="0.15">
      <c r="A25" s="68"/>
      <c r="B25" s="17" t="s">
        <v>42</v>
      </c>
      <c r="C25" s="26">
        <v>280000</v>
      </c>
      <c r="D25" s="26">
        <v>355882</v>
      </c>
      <c r="E25" s="23">
        <f t="shared" si="1"/>
        <v>75882</v>
      </c>
      <c r="F25" s="27" t="s">
        <v>111</v>
      </c>
    </row>
    <row r="26" spans="1:6" ht="24" customHeight="1" x14ac:dyDescent="0.15">
      <c r="A26" s="68"/>
      <c r="B26" s="17" t="s">
        <v>43</v>
      </c>
      <c r="C26" s="26">
        <v>70000</v>
      </c>
      <c r="D26" s="26">
        <v>163400</v>
      </c>
      <c r="E26" s="23">
        <f t="shared" si="1"/>
        <v>93400</v>
      </c>
      <c r="F26" s="27" t="s">
        <v>19</v>
      </c>
    </row>
    <row r="27" spans="1:6" ht="24" customHeight="1" x14ac:dyDescent="0.15">
      <c r="A27" s="79" t="s">
        <v>20</v>
      </c>
      <c r="B27" s="77"/>
      <c r="C27" s="26">
        <f>SUM(C28:C34)</f>
        <v>1316000</v>
      </c>
      <c r="D27" s="26">
        <f>SUM(D28:D34)</f>
        <v>1184835</v>
      </c>
      <c r="E27" s="23">
        <f t="shared" si="1"/>
        <v>-131165</v>
      </c>
      <c r="F27" s="19"/>
    </row>
    <row r="28" spans="1:6" ht="24" customHeight="1" x14ac:dyDescent="0.15">
      <c r="A28" s="68"/>
      <c r="B28" s="17" t="s">
        <v>21</v>
      </c>
      <c r="C28" s="26">
        <v>600000</v>
      </c>
      <c r="D28" s="26">
        <v>527000</v>
      </c>
      <c r="E28" s="23">
        <f t="shared" si="1"/>
        <v>-73000</v>
      </c>
      <c r="F28" s="18" t="s">
        <v>22</v>
      </c>
    </row>
    <row r="29" spans="1:6" ht="24" customHeight="1" x14ac:dyDescent="0.15">
      <c r="A29" s="68"/>
      <c r="B29" s="17" t="s">
        <v>54</v>
      </c>
      <c r="C29" s="26">
        <v>36000</v>
      </c>
      <c r="D29" s="26">
        <v>27000</v>
      </c>
      <c r="E29" s="23">
        <f t="shared" si="1"/>
        <v>-9000</v>
      </c>
      <c r="F29" s="29" t="s">
        <v>121</v>
      </c>
    </row>
    <row r="30" spans="1:6" ht="24" customHeight="1" x14ac:dyDescent="0.15">
      <c r="A30" s="68"/>
      <c r="B30" s="17" t="s">
        <v>53</v>
      </c>
      <c r="C30" s="26">
        <v>20000</v>
      </c>
      <c r="D30" s="26">
        <v>10800</v>
      </c>
      <c r="E30" s="23">
        <f t="shared" si="1"/>
        <v>-9200</v>
      </c>
      <c r="F30" s="17" t="s">
        <v>133</v>
      </c>
    </row>
    <row r="31" spans="1:6" ht="24" customHeight="1" x14ac:dyDescent="0.15">
      <c r="A31" s="68"/>
      <c r="B31" s="17" t="s">
        <v>58</v>
      </c>
      <c r="C31" s="26">
        <v>150000</v>
      </c>
      <c r="D31" s="26">
        <v>122373</v>
      </c>
      <c r="E31" s="23">
        <f t="shared" si="1"/>
        <v>-27627</v>
      </c>
      <c r="F31" s="17" t="s">
        <v>52</v>
      </c>
    </row>
    <row r="32" spans="1:6" ht="24" customHeight="1" x14ac:dyDescent="0.15">
      <c r="A32" s="68"/>
      <c r="B32" s="17" t="s">
        <v>59</v>
      </c>
      <c r="C32" s="26">
        <v>60000</v>
      </c>
      <c r="D32" s="26">
        <v>50376</v>
      </c>
      <c r="E32" s="23">
        <f t="shared" si="1"/>
        <v>-9624</v>
      </c>
      <c r="F32" s="27" t="s">
        <v>23</v>
      </c>
    </row>
    <row r="33" spans="1:8" ht="24" customHeight="1" x14ac:dyDescent="0.15">
      <c r="A33" s="68"/>
      <c r="B33" s="17" t="s">
        <v>60</v>
      </c>
      <c r="C33" s="26">
        <v>250000</v>
      </c>
      <c r="D33" s="26">
        <v>234873</v>
      </c>
      <c r="E33" s="23">
        <f t="shared" si="1"/>
        <v>-15127</v>
      </c>
      <c r="F33" s="17" t="s">
        <v>24</v>
      </c>
    </row>
    <row r="34" spans="1:8" ht="24" customHeight="1" x14ac:dyDescent="0.15">
      <c r="A34" s="80"/>
      <c r="B34" s="17" t="s">
        <v>61</v>
      </c>
      <c r="C34" s="26">
        <v>200000</v>
      </c>
      <c r="D34" s="26">
        <v>212413</v>
      </c>
      <c r="E34" s="23">
        <f t="shared" si="1"/>
        <v>12413</v>
      </c>
      <c r="F34" s="27" t="s">
        <v>140</v>
      </c>
    </row>
    <row r="35" spans="1:8" ht="24" customHeight="1" x14ac:dyDescent="0.15">
      <c r="A35" s="77" t="s">
        <v>57</v>
      </c>
      <c r="B35" s="77"/>
      <c r="C35" s="26">
        <v>108000</v>
      </c>
      <c r="D35" s="26">
        <v>110000</v>
      </c>
      <c r="E35" s="23">
        <f t="shared" si="1"/>
        <v>2000</v>
      </c>
      <c r="F35" s="19"/>
    </row>
    <row r="36" spans="1:8" ht="24" customHeight="1" x14ac:dyDescent="0.15">
      <c r="A36" s="77" t="s">
        <v>25</v>
      </c>
      <c r="B36" s="77"/>
      <c r="C36" s="26">
        <v>20000</v>
      </c>
      <c r="D36" s="26">
        <v>0</v>
      </c>
      <c r="E36" s="23">
        <f t="shared" si="1"/>
        <v>-20000</v>
      </c>
      <c r="F36" s="19"/>
    </row>
    <row r="37" spans="1:8" ht="24" customHeight="1" x14ac:dyDescent="0.15">
      <c r="A37" s="66" t="s">
        <v>26</v>
      </c>
      <c r="B37" s="67"/>
      <c r="C37" s="16">
        <f>C17+C18+C27+C35+C36</f>
        <v>4324000</v>
      </c>
      <c r="D37" s="16">
        <f>D17+D18+D27+D35+D36</f>
        <v>4676276</v>
      </c>
      <c r="E37" s="23">
        <f t="shared" si="1"/>
        <v>352276</v>
      </c>
      <c r="F37" s="19"/>
    </row>
    <row r="38" spans="1:8" x14ac:dyDescent="0.15">
      <c r="A38" s="20"/>
    </row>
    <row r="39" spans="1:8" ht="20.25" customHeight="1" thickBot="1" x14ac:dyDescent="0.2">
      <c r="A39" s="21" t="s">
        <v>62</v>
      </c>
      <c r="B39" s="30"/>
      <c r="C39" s="31">
        <f>+D13</f>
        <v>4842746</v>
      </c>
      <c r="D39" s="4" t="s">
        <v>93</v>
      </c>
      <c r="F39" s="21" t="s">
        <v>143</v>
      </c>
    </row>
    <row r="40" spans="1:8" ht="20.25" customHeight="1" thickBot="1" x14ac:dyDescent="0.2">
      <c r="A40" s="32" t="s">
        <v>63</v>
      </c>
      <c r="B40" s="32"/>
      <c r="C40" s="33">
        <f>+D37</f>
        <v>4676276</v>
      </c>
      <c r="D40" s="4" t="s">
        <v>93</v>
      </c>
      <c r="F40" s="64" t="s">
        <v>110</v>
      </c>
      <c r="G40" s="64"/>
      <c r="H40" s="64"/>
    </row>
    <row r="41" spans="1:8" ht="20.25" customHeight="1" thickBot="1" x14ac:dyDescent="0.2">
      <c r="A41" s="21" t="s">
        <v>141</v>
      </c>
      <c r="B41" s="32"/>
      <c r="C41" s="33">
        <f>+C39-C40</f>
        <v>166470</v>
      </c>
      <c r="D41" s="4" t="s">
        <v>93</v>
      </c>
      <c r="F41" s="64"/>
      <c r="G41" s="64"/>
      <c r="H41" s="64"/>
    </row>
    <row r="42" spans="1:8" ht="20.25" customHeight="1" x14ac:dyDescent="0.15">
      <c r="A42" s="65"/>
      <c r="B42" s="65"/>
      <c r="C42" s="65"/>
    </row>
  </sheetData>
  <mergeCells count="20">
    <mergeCell ref="A2:F3"/>
    <mergeCell ref="A27:B27"/>
    <mergeCell ref="A28:A34"/>
    <mergeCell ref="A6:B6"/>
    <mergeCell ref="A7:B7"/>
    <mergeCell ref="A10:B10"/>
    <mergeCell ref="A8:B8"/>
    <mergeCell ref="A9:B9"/>
    <mergeCell ref="A11:B11"/>
    <mergeCell ref="F40:H41"/>
    <mergeCell ref="A42:C42"/>
    <mergeCell ref="A37:B37"/>
    <mergeCell ref="A19:A26"/>
    <mergeCell ref="A12:B12"/>
    <mergeCell ref="A13:B13"/>
    <mergeCell ref="A16:B16"/>
    <mergeCell ref="A17:B17"/>
    <mergeCell ref="A18:B18"/>
    <mergeCell ref="A36:B36"/>
    <mergeCell ref="A35:B35"/>
  </mergeCells>
  <phoneticPr fontId="2"/>
  <pageMargins left="0.51181102362204722" right="0.11811023622047245" top="0.74803149606299213" bottom="0.35433070866141736"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topLeftCell="A19" workbookViewId="0">
      <selection activeCell="A31" sqref="A31:XFD31"/>
    </sheetView>
  </sheetViews>
  <sheetFormatPr defaultRowHeight="13.5" x14ac:dyDescent="0.15"/>
  <cols>
    <col min="1" max="1" width="6.25" style="21" customWidth="1"/>
    <col min="2" max="2" width="18" style="21" bestFit="1" customWidth="1"/>
    <col min="3" max="3" width="15.125" style="5" customWidth="1"/>
    <col min="4" max="4" width="6.375" style="54" customWidth="1"/>
    <col min="5" max="5" width="6.375" style="5" customWidth="1"/>
    <col min="6" max="6" width="15.125" style="5" customWidth="1"/>
    <col min="7" max="8" width="12.25" style="21" customWidth="1"/>
    <col min="9" max="16384" width="9" style="1"/>
  </cols>
  <sheetData>
    <row r="1" spans="1:8" x14ac:dyDescent="0.15">
      <c r="A1" s="78" t="s">
        <v>150</v>
      </c>
      <c r="B1" s="78"/>
      <c r="C1" s="78"/>
      <c r="D1" s="78"/>
      <c r="E1" s="78"/>
      <c r="F1" s="78"/>
      <c r="G1" s="78"/>
      <c r="H1" s="78"/>
    </row>
    <row r="2" spans="1:8" ht="14.25" customHeight="1" x14ac:dyDescent="0.15">
      <c r="A2" s="78"/>
      <c r="B2" s="78"/>
      <c r="C2" s="78"/>
      <c r="D2" s="78"/>
      <c r="E2" s="78"/>
      <c r="F2" s="78"/>
      <c r="G2" s="78"/>
      <c r="H2" s="78"/>
    </row>
    <row r="3" spans="1:8" ht="14.25" x14ac:dyDescent="0.15">
      <c r="A3" s="8" t="s">
        <v>0</v>
      </c>
      <c r="B3" s="4"/>
      <c r="G3" s="4"/>
      <c r="H3" s="9" t="s">
        <v>1</v>
      </c>
    </row>
    <row r="4" spans="1:8" s="2" customFormat="1" ht="18.75" customHeight="1" thickBot="1" x14ac:dyDescent="0.2">
      <c r="A4" s="71" t="s">
        <v>2</v>
      </c>
      <c r="B4" s="72"/>
      <c r="C4" s="10" t="s">
        <v>28</v>
      </c>
      <c r="D4" s="71" t="s">
        <v>29</v>
      </c>
      <c r="E4" s="72"/>
      <c r="F4" s="12" t="s">
        <v>67</v>
      </c>
      <c r="G4" s="97" t="s">
        <v>47</v>
      </c>
      <c r="H4" s="97"/>
    </row>
    <row r="5" spans="1:8" ht="20.25" customHeight="1" thickTop="1" x14ac:dyDescent="0.15">
      <c r="A5" s="81" t="s">
        <v>68</v>
      </c>
      <c r="B5" s="82"/>
      <c r="C5" s="13">
        <v>18449000</v>
      </c>
      <c r="D5" s="94">
        <v>18449000</v>
      </c>
      <c r="E5" s="95"/>
      <c r="F5" s="14">
        <f>+D5-C5</f>
        <v>0</v>
      </c>
      <c r="G5" s="107" t="s">
        <v>70</v>
      </c>
      <c r="H5" s="107"/>
    </row>
    <row r="6" spans="1:8" ht="20.25" customHeight="1" x14ac:dyDescent="0.15">
      <c r="A6" s="88" t="s">
        <v>72</v>
      </c>
      <c r="B6" s="89"/>
      <c r="C6" s="22">
        <f>SUM(C7:C9)</f>
        <v>195000</v>
      </c>
      <c r="D6" s="83">
        <f>SUM(D7:E9)</f>
        <v>390300</v>
      </c>
      <c r="E6" s="84"/>
      <c r="F6" s="14">
        <f>+D6-C6</f>
        <v>195300</v>
      </c>
      <c r="G6" s="90" t="s">
        <v>129</v>
      </c>
      <c r="H6" s="90"/>
    </row>
    <row r="7" spans="1:8" ht="20.25" customHeight="1" x14ac:dyDescent="0.15">
      <c r="A7" s="39"/>
      <c r="B7" s="19" t="s">
        <v>44</v>
      </c>
      <c r="C7" s="22">
        <v>85000</v>
      </c>
      <c r="D7" s="83">
        <v>168800</v>
      </c>
      <c r="E7" s="84"/>
      <c r="F7" s="14"/>
      <c r="G7" s="69"/>
      <c r="H7" s="70"/>
    </row>
    <row r="8" spans="1:8" ht="20.25" customHeight="1" x14ac:dyDescent="0.15">
      <c r="A8" s="39"/>
      <c r="B8" s="19" t="s">
        <v>45</v>
      </c>
      <c r="C8" s="22">
        <v>50000</v>
      </c>
      <c r="D8" s="83">
        <v>82200</v>
      </c>
      <c r="E8" s="84"/>
      <c r="F8" s="14"/>
      <c r="G8" s="69"/>
      <c r="H8" s="70"/>
    </row>
    <row r="9" spans="1:8" ht="20.25" customHeight="1" x14ac:dyDescent="0.15">
      <c r="A9" s="41"/>
      <c r="B9" s="19" t="s">
        <v>46</v>
      </c>
      <c r="C9" s="16">
        <v>60000</v>
      </c>
      <c r="D9" s="83">
        <v>139300</v>
      </c>
      <c r="E9" s="84"/>
      <c r="F9" s="14"/>
      <c r="G9" s="69"/>
      <c r="H9" s="70"/>
    </row>
    <row r="10" spans="1:8" ht="20.25" customHeight="1" x14ac:dyDescent="0.15">
      <c r="A10" s="69" t="s">
        <v>108</v>
      </c>
      <c r="B10" s="70"/>
      <c r="C10" s="16">
        <v>215372</v>
      </c>
      <c r="D10" s="83">
        <v>215372</v>
      </c>
      <c r="E10" s="84"/>
      <c r="F10" s="14">
        <f>+D10-C10</f>
        <v>0</v>
      </c>
      <c r="G10" s="90" t="s">
        <v>64</v>
      </c>
      <c r="H10" s="90"/>
    </row>
    <row r="11" spans="1:8" ht="20.25" customHeight="1" x14ac:dyDescent="0.15">
      <c r="A11" s="69" t="s">
        <v>69</v>
      </c>
      <c r="B11" s="70"/>
      <c r="C11" s="16">
        <v>628</v>
      </c>
      <c r="D11" s="83">
        <v>60330</v>
      </c>
      <c r="E11" s="84"/>
      <c r="F11" s="14">
        <f>+D11-C11</f>
        <v>59702</v>
      </c>
      <c r="G11" s="90" t="s">
        <v>130</v>
      </c>
      <c r="H11" s="90"/>
    </row>
    <row r="12" spans="1:8" ht="20.25" customHeight="1" x14ac:dyDescent="0.15">
      <c r="A12" s="66" t="s">
        <v>6</v>
      </c>
      <c r="B12" s="67"/>
      <c r="C12" s="16">
        <f>+C5+C6+C10+C11</f>
        <v>18860000</v>
      </c>
      <c r="D12" s="83">
        <f>+D5+D6+D10+D11</f>
        <v>19115002</v>
      </c>
      <c r="E12" s="84"/>
      <c r="F12" s="14">
        <f>SUM(F5:F11)</f>
        <v>255002</v>
      </c>
      <c r="G12" s="90"/>
      <c r="H12" s="90"/>
    </row>
    <row r="13" spans="1:8" ht="7.5" customHeight="1" x14ac:dyDescent="0.15">
      <c r="A13" s="20"/>
    </row>
    <row r="14" spans="1:8" ht="14.25" x14ac:dyDescent="0.15">
      <c r="A14" s="44" t="s">
        <v>7</v>
      </c>
      <c r="B14" s="45"/>
      <c r="E14" s="21"/>
      <c r="F14" s="43"/>
      <c r="G14" s="96" t="s">
        <v>1</v>
      </c>
      <c r="H14" s="96"/>
    </row>
    <row r="15" spans="1:8" ht="18" customHeight="1" thickBot="1" x14ac:dyDescent="0.2">
      <c r="A15" s="85" t="s">
        <v>2</v>
      </c>
      <c r="B15" s="86"/>
      <c r="C15" s="10" t="s">
        <v>28</v>
      </c>
      <c r="D15" s="71" t="s">
        <v>29</v>
      </c>
      <c r="E15" s="72"/>
      <c r="F15" s="12" t="s">
        <v>67</v>
      </c>
      <c r="G15" s="97" t="s">
        <v>47</v>
      </c>
      <c r="H15" s="97"/>
    </row>
    <row r="16" spans="1:8" ht="20.25" customHeight="1" thickTop="1" x14ac:dyDescent="0.15">
      <c r="A16" s="73" t="s">
        <v>11</v>
      </c>
      <c r="B16" s="103"/>
      <c r="C16" s="26">
        <v>20000</v>
      </c>
      <c r="D16" s="94">
        <v>4400</v>
      </c>
      <c r="E16" s="95"/>
      <c r="F16" s="46">
        <f t="shared" ref="F16:F41" si="0">D16-C16</f>
        <v>-15600</v>
      </c>
      <c r="G16" s="90" t="s">
        <v>34</v>
      </c>
      <c r="H16" s="90"/>
    </row>
    <row r="17" spans="1:8" ht="20.25" customHeight="1" x14ac:dyDescent="0.15">
      <c r="A17" s="88" t="s">
        <v>40</v>
      </c>
      <c r="B17" s="89"/>
      <c r="C17" s="26">
        <f>SUM(C18:C24)</f>
        <v>5620000</v>
      </c>
      <c r="D17" s="93">
        <f>SUM(D18:E24)</f>
        <v>5229368</v>
      </c>
      <c r="E17" s="93"/>
      <c r="F17" s="46">
        <f t="shared" si="0"/>
        <v>-390632</v>
      </c>
      <c r="G17" s="90"/>
      <c r="H17" s="90"/>
    </row>
    <row r="18" spans="1:8" ht="20.25" customHeight="1" x14ac:dyDescent="0.15">
      <c r="A18" s="39"/>
      <c r="B18" s="48" t="s">
        <v>98</v>
      </c>
      <c r="C18" s="25">
        <v>600000</v>
      </c>
      <c r="D18" s="93">
        <v>588708</v>
      </c>
      <c r="E18" s="93"/>
      <c r="F18" s="46">
        <f t="shared" si="0"/>
        <v>-11292</v>
      </c>
      <c r="G18" s="91" t="s">
        <v>84</v>
      </c>
      <c r="H18" s="91"/>
    </row>
    <row r="19" spans="1:8" ht="20.25" customHeight="1" x14ac:dyDescent="0.15">
      <c r="A19" s="39"/>
      <c r="B19" s="48" t="s">
        <v>99</v>
      </c>
      <c r="C19" s="25">
        <v>385000</v>
      </c>
      <c r="D19" s="93">
        <v>380554</v>
      </c>
      <c r="E19" s="93"/>
      <c r="F19" s="46">
        <f t="shared" si="0"/>
        <v>-4446</v>
      </c>
      <c r="G19" s="91" t="s">
        <v>85</v>
      </c>
      <c r="H19" s="91"/>
    </row>
    <row r="20" spans="1:8" ht="20.25" customHeight="1" x14ac:dyDescent="0.15">
      <c r="A20" s="39"/>
      <c r="B20" s="48" t="s">
        <v>100</v>
      </c>
      <c r="C20" s="25">
        <v>290000</v>
      </c>
      <c r="D20" s="93">
        <v>176755</v>
      </c>
      <c r="E20" s="93"/>
      <c r="F20" s="46">
        <f t="shared" si="0"/>
        <v>-113245</v>
      </c>
      <c r="G20" s="91" t="s">
        <v>86</v>
      </c>
      <c r="H20" s="91"/>
    </row>
    <row r="21" spans="1:8" ht="20.25" customHeight="1" x14ac:dyDescent="0.15">
      <c r="A21" s="39"/>
      <c r="B21" s="48" t="s">
        <v>101</v>
      </c>
      <c r="C21" s="25">
        <v>610000</v>
      </c>
      <c r="D21" s="93">
        <v>430000</v>
      </c>
      <c r="E21" s="93"/>
      <c r="F21" s="46">
        <f t="shared" si="0"/>
        <v>-180000</v>
      </c>
      <c r="G21" s="91" t="s">
        <v>87</v>
      </c>
      <c r="H21" s="91"/>
    </row>
    <row r="22" spans="1:8" ht="20.25" customHeight="1" x14ac:dyDescent="0.15">
      <c r="A22" s="39"/>
      <c r="B22" s="48" t="s">
        <v>102</v>
      </c>
      <c r="C22" s="25">
        <v>500000</v>
      </c>
      <c r="D22" s="93">
        <v>500000</v>
      </c>
      <c r="E22" s="93"/>
      <c r="F22" s="46">
        <f t="shared" si="0"/>
        <v>0</v>
      </c>
      <c r="G22" s="91" t="s">
        <v>88</v>
      </c>
      <c r="H22" s="91"/>
    </row>
    <row r="23" spans="1:8" ht="20.25" customHeight="1" x14ac:dyDescent="0.15">
      <c r="A23" s="39"/>
      <c r="B23" s="48" t="s">
        <v>103</v>
      </c>
      <c r="C23" s="25">
        <v>875000</v>
      </c>
      <c r="D23" s="93">
        <v>867002</v>
      </c>
      <c r="E23" s="93"/>
      <c r="F23" s="46">
        <f t="shared" si="0"/>
        <v>-7998</v>
      </c>
      <c r="G23" s="92" t="s">
        <v>89</v>
      </c>
      <c r="H23" s="92"/>
    </row>
    <row r="24" spans="1:8" ht="20.25" customHeight="1" x14ac:dyDescent="0.15">
      <c r="A24" s="41"/>
      <c r="B24" s="19" t="s">
        <v>104</v>
      </c>
      <c r="C24" s="50">
        <v>2360000</v>
      </c>
      <c r="D24" s="93">
        <v>2286349</v>
      </c>
      <c r="E24" s="93"/>
      <c r="F24" s="46">
        <f t="shared" si="0"/>
        <v>-73651</v>
      </c>
      <c r="G24" s="106" t="s">
        <v>49</v>
      </c>
      <c r="H24" s="106"/>
    </row>
    <row r="25" spans="1:8" ht="20.25" customHeight="1" x14ac:dyDescent="0.15">
      <c r="A25" s="88" t="s">
        <v>74</v>
      </c>
      <c r="B25" s="89"/>
      <c r="C25" s="26">
        <f>SUM(C26:C36)</f>
        <v>12361000</v>
      </c>
      <c r="D25" s="93">
        <f>SUM(D26:E36)</f>
        <v>12475437</v>
      </c>
      <c r="E25" s="93"/>
      <c r="F25" s="46">
        <f t="shared" si="0"/>
        <v>114437</v>
      </c>
      <c r="G25" s="90"/>
      <c r="H25" s="90"/>
    </row>
    <row r="26" spans="1:8" ht="20.25" customHeight="1" x14ac:dyDescent="0.15">
      <c r="A26" s="39"/>
      <c r="B26" s="17" t="s">
        <v>13</v>
      </c>
      <c r="C26" s="26">
        <v>100000</v>
      </c>
      <c r="D26" s="83">
        <v>119203</v>
      </c>
      <c r="E26" s="84"/>
      <c r="F26" s="46">
        <f t="shared" si="0"/>
        <v>19203</v>
      </c>
      <c r="G26" s="90" t="s">
        <v>80</v>
      </c>
      <c r="H26" s="90"/>
    </row>
    <row r="27" spans="1:8" ht="20.25" customHeight="1" x14ac:dyDescent="0.15">
      <c r="A27" s="39"/>
      <c r="B27" s="17" t="s">
        <v>14</v>
      </c>
      <c r="C27" s="26">
        <v>195000</v>
      </c>
      <c r="D27" s="83">
        <v>209193</v>
      </c>
      <c r="E27" s="84"/>
      <c r="F27" s="46">
        <f t="shared" si="0"/>
        <v>14193</v>
      </c>
      <c r="G27" s="87" t="s">
        <v>50</v>
      </c>
      <c r="H27" s="87"/>
    </row>
    <row r="28" spans="1:8" ht="20.25" customHeight="1" x14ac:dyDescent="0.15">
      <c r="A28" s="39"/>
      <c r="B28" s="17" t="s">
        <v>16</v>
      </c>
      <c r="C28" s="26">
        <v>280000</v>
      </c>
      <c r="D28" s="83">
        <v>379560</v>
      </c>
      <c r="E28" s="84"/>
      <c r="F28" s="46">
        <f t="shared" si="0"/>
        <v>99560</v>
      </c>
      <c r="G28" s="87" t="s">
        <v>92</v>
      </c>
      <c r="H28" s="87"/>
    </row>
    <row r="29" spans="1:8" ht="20.25" customHeight="1" x14ac:dyDescent="0.15">
      <c r="A29" s="39"/>
      <c r="B29" s="17" t="s">
        <v>18</v>
      </c>
      <c r="C29" s="26">
        <v>70000</v>
      </c>
      <c r="D29" s="83">
        <v>81095</v>
      </c>
      <c r="E29" s="84"/>
      <c r="F29" s="46">
        <f t="shared" si="0"/>
        <v>11095</v>
      </c>
      <c r="G29" s="87" t="s">
        <v>83</v>
      </c>
      <c r="H29" s="87"/>
    </row>
    <row r="30" spans="1:8" ht="20.25" customHeight="1" x14ac:dyDescent="0.15">
      <c r="A30" s="39"/>
      <c r="B30" s="17" t="s">
        <v>35</v>
      </c>
      <c r="C30" s="26">
        <v>4850000</v>
      </c>
      <c r="D30" s="83">
        <v>4861924</v>
      </c>
      <c r="E30" s="84"/>
      <c r="F30" s="46">
        <f t="shared" si="0"/>
        <v>11924</v>
      </c>
      <c r="G30" s="99" t="s">
        <v>36</v>
      </c>
      <c r="H30" s="99"/>
    </row>
    <row r="31" spans="1:8" ht="20.25" customHeight="1" x14ac:dyDescent="0.15">
      <c r="A31" s="39"/>
      <c r="B31" s="17" t="s">
        <v>94</v>
      </c>
      <c r="C31" s="26">
        <v>120000</v>
      </c>
      <c r="D31" s="83">
        <v>112718</v>
      </c>
      <c r="E31" s="84"/>
      <c r="F31" s="46">
        <f t="shared" si="0"/>
        <v>-7282</v>
      </c>
      <c r="G31" s="87" t="s">
        <v>37</v>
      </c>
      <c r="H31" s="87"/>
    </row>
    <row r="32" spans="1:8" ht="20.25" customHeight="1" x14ac:dyDescent="0.15">
      <c r="A32" s="39"/>
      <c r="B32" s="17" t="s">
        <v>95</v>
      </c>
      <c r="C32" s="26">
        <v>450000</v>
      </c>
      <c r="D32" s="83">
        <v>511824</v>
      </c>
      <c r="E32" s="84"/>
      <c r="F32" s="46">
        <f t="shared" si="0"/>
        <v>61824</v>
      </c>
      <c r="G32" s="87" t="s">
        <v>38</v>
      </c>
      <c r="H32" s="87"/>
    </row>
    <row r="33" spans="1:8" ht="20.25" customHeight="1" x14ac:dyDescent="0.15">
      <c r="A33" s="39"/>
      <c r="B33" s="17" t="s">
        <v>96</v>
      </c>
      <c r="C33" s="26">
        <v>5430000</v>
      </c>
      <c r="D33" s="83">
        <v>5360222</v>
      </c>
      <c r="E33" s="84"/>
      <c r="F33" s="46">
        <f t="shared" si="0"/>
        <v>-69778</v>
      </c>
      <c r="G33" s="87" t="s">
        <v>82</v>
      </c>
      <c r="H33" s="87"/>
    </row>
    <row r="34" spans="1:8" ht="20.25" customHeight="1" x14ac:dyDescent="0.15">
      <c r="A34" s="39"/>
      <c r="B34" s="17" t="s">
        <v>97</v>
      </c>
      <c r="C34" s="26">
        <v>673000</v>
      </c>
      <c r="D34" s="83">
        <v>666598</v>
      </c>
      <c r="E34" s="84"/>
      <c r="F34" s="46">
        <f t="shared" si="0"/>
        <v>-6402</v>
      </c>
      <c r="G34" s="87" t="s">
        <v>112</v>
      </c>
      <c r="H34" s="87"/>
    </row>
    <row r="35" spans="1:8" ht="20.25" customHeight="1" x14ac:dyDescent="0.15">
      <c r="A35" s="39"/>
      <c r="B35" s="17" t="s">
        <v>127</v>
      </c>
      <c r="C35" s="26">
        <v>73000</v>
      </c>
      <c r="D35" s="83">
        <v>53100</v>
      </c>
      <c r="E35" s="84"/>
      <c r="F35" s="46">
        <f t="shared" si="0"/>
        <v>-19900</v>
      </c>
      <c r="G35" s="87" t="s">
        <v>131</v>
      </c>
      <c r="H35" s="87"/>
    </row>
    <row r="36" spans="1:8" ht="20.25" customHeight="1" x14ac:dyDescent="0.15">
      <c r="A36" s="41"/>
      <c r="B36" s="17" t="s">
        <v>107</v>
      </c>
      <c r="C36" s="26">
        <v>120000</v>
      </c>
      <c r="D36" s="83">
        <v>120000</v>
      </c>
      <c r="E36" s="84"/>
      <c r="F36" s="46">
        <f t="shared" si="0"/>
        <v>0</v>
      </c>
      <c r="G36" s="87" t="s">
        <v>91</v>
      </c>
      <c r="H36" s="87"/>
    </row>
    <row r="37" spans="1:8" ht="20.25" customHeight="1" x14ac:dyDescent="0.15">
      <c r="A37" s="104" t="s">
        <v>75</v>
      </c>
      <c r="B37" s="105"/>
      <c r="C37" s="26">
        <v>256000</v>
      </c>
      <c r="D37" s="83">
        <v>253930</v>
      </c>
      <c r="E37" s="84"/>
      <c r="F37" s="46">
        <f t="shared" si="0"/>
        <v>-2070</v>
      </c>
      <c r="G37" s="98" t="s">
        <v>51</v>
      </c>
      <c r="H37" s="98"/>
    </row>
    <row r="38" spans="1:8" ht="20.25" customHeight="1" x14ac:dyDescent="0.15">
      <c r="A38" s="69" t="s">
        <v>76</v>
      </c>
      <c r="B38" s="101"/>
      <c r="C38" s="26">
        <v>150000</v>
      </c>
      <c r="D38" s="83">
        <v>138110</v>
      </c>
      <c r="E38" s="84"/>
      <c r="F38" s="46">
        <f t="shared" si="0"/>
        <v>-11890</v>
      </c>
      <c r="G38" s="98" t="s">
        <v>39</v>
      </c>
      <c r="H38" s="98"/>
    </row>
    <row r="39" spans="1:8" ht="20.25" customHeight="1" x14ac:dyDescent="0.15">
      <c r="A39" s="69" t="s">
        <v>77</v>
      </c>
      <c r="B39" s="70"/>
      <c r="C39" s="26">
        <v>300000</v>
      </c>
      <c r="D39" s="83">
        <v>642000</v>
      </c>
      <c r="E39" s="84"/>
      <c r="F39" s="46">
        <f t="shared" si="0"/>
        <v>342000</v>
      </c>
      <c r="G39" s="98" t="s">
        <v>81</v>
      </c>
      <c r="H39" s="98"/>
    </row>
    <row r="40" spans="1:8" ht="20.25" customHeight="1" x14ac:dyDescent="0.15">
      <c r="A40" s="69" t="s">
        <v>78</v>
      </c>
      <c r="B40" s="101"/>
      <c r="C40" s="26">
        <v>100000</v>
      </c>
      <c r="D40" s="83">
        <v>120100</v>
      </c>
      <c r="E40" s="84"/>
      <c r="F40" s="46">
        <f t="shared" si="0"/>
        <v>20100</v>
      </c>
      <c r="G40" s="98" t="s">
        <v>132</v>
      </c>
      <c r="H40" s="98"/>
    </row>
    <row r="41" spans="1:8" ht="20.25" customHeight="1" x14ac:dyDescent="0.15">
      <c r="A41" s="69" t="s">
        <v>79</v>
      </c>
      <c r="B41" s="101"/>
      <c r="C41" s="26">
        <v>53000</v>
      </c>
      <c r="D41" s="83">
        <v>18</v>
      </c>
      <c r="E41" s="84"/>
      <c r="F41" s="46">
        <f t="shared" si="0"/>
        <v>-52982</v>
      </c>
      <c r="G41" s="98"/>
      <c r="H41" s="98"/>
    </row>
    <row r="42" spans="1:8" ht="20.25" customHeight="1" x14ac:dyDescent="0.15">
      <c r="A42" s="66" t="s">
        <v>26</v>
      </c>
      <c r="B42" s="102"/>
      <c r="C42" s="26">
        <f>C16+C17+C25+C37+C38+C40+C41+C39</f>
        <v>18860000</v>
      </c>
      <c r="D42" s="83">
        <f>D16+D17+D25+D37+D38+D40+D41+D39</f>
        <v>18863363</v>
      </c>
      <c r="E42" s="84"/>
      <c r="F42" s="14">
        <f>F16+F17+F25+F37+F38+F40+F41+F39</f>
        <v>3363</v>
      </c>
      <c r="G42" s="90"/>
      <c r="H42" s="90"/>
    </row>
    <row r="43" spans="1:8" x14ac:dyDescent="0.15">
      <c r="A43" s="1"/>
      <c r="B43" s="1"/>
      <c r="C43" s="1"/>
      <c r="D43" s="55"/>
      <c r="E43" s="1"/>
      <c r="F43" s="1"/>
      <c r="G43" s="1"/>
      <c r="H43" s="1"/>
    </row>
    <row r="44" spans="1:8" ht="18.75" customHeight="1" x14ac:dyDescent="0.15">
      <c r="A44" s="58" t="s">
        <v>62</v>
      </c>
      <c r="B44" s="58"/>
      <c r="C44" s="59">
        <f>+D12</f>
        <v>19115002</v>
      </c>
      <c r="D44" s="60" t="s">
        <v>109</v>
      </c>
      <c r="F44" s="21" t="s">
        <v>142</v>
      </c>
      <c r="G44" s="1"/>
    </row>
    <row r="45" spans="1:8" ht="18.75" customHeight="1" x14ac:dyDescent="0.15">
      <c r="A45" s="58" t="s">
        <v>63</v>
      </c>
      <c r="B45" s="58"/>
      <c r="C45" s="59">
        <f>+D42</f>
        <v>18863363</v>
      </c>
      <c r="D45" s="60" t="s">
        <v>109</v>
      </c>
      <c r="F45" s="64" t="s">
        <v>110</v>
      </c>
      <c r="G45" s="64"/>
      <c r="H45" s="64"/>
    </row>
    <row r="46" spans="1:8" ht="18.75" customHeight="1" x14ac:dyDescent="0.15">
      <c r="A46" s="58" t="s">
        <v>141</v>
      </c>
      <c r="B46" s="58"/>
      <c r="C46" s="59">
        <f>+C44-C45</f>
        <v>251639</v>
      </c>
      <c r="D46" s="60" t="s">
        <v>109</v>
      </c>
      <c r="F46" s="64"/>
      <c r="G46" s="64"/>
      <c r="H46" s="64"/>
    </row>
    <row r="47" spans="1:8" ht="18.75" customHeight="1" x14ac:dyDescent="0.15">
      <c r="A47" s="100"/>
      <c r="B47" s="100"/>
      <c r="C47" s="100"/>
      <c r="D47" s="57"/>
      <c r="F47" s="56"/>
      <c r="G47" s="56"/>
      <c r="H47" s="56"/>
    </row>
    <row r="48" spans="1:8" ht="14.25" customHeight="1" x14ac:dyDescent="0.15"/>
  </sheetData>
  <mergeCells count="94">
    <mergeCell ref="G7:H7"/>
    <mergeCell ref="A1:H2"/>
    <mergeCell ref="A4:B4"/>
    <mergeCell ref="G4:H4"/>
    <mergeCell ref="A5:B5"/>
    <mergeCell ref="G5:H5"/>
    <mergeCell ref="D5:E5"/>
    <mergeCell ref="D4:E4"/>
    <mergeCell ref="G27:H27"/>
    <mergeCell ref="A12:B12"/>
    <mergeCell ref="G12:H12"/>
    <mergeCell ref="A6:B6"/>
    <mergeCell ref="G6:H6"/>
    <mergeCell ref="A11:B11"/>
    <mergeCell ref="G11:H11"/>
    <mergeCell ref="A10:B10"/>
    <mergeCell ref="G10:H10"/>
    <mergeCell ref="D6:E6"/>
    <mergeCell ref="D10:E10"/>
    <mergeCell ref="D9:E9"/>
    <mergeCell ref="D8:E8"/>
    <mergeCell ref="D7:E7"/>
    <mergeCell ref="G9:H9"/>
    <mergeCell ref="G8:H8"/>
    <mergeCell ref="G24:H24"/>
    <mergeCell ref="G25:H25"/>
    <mergeCell ref="D26:E26"/>
    <mergeCell ref="D25:E25"/>
    <mergeCell ref="G26:H26"/>
    <mergeCell ref="F45:H46"/>
    <mergeCell ref="A16:B16"/>
    <mergeCell ref="A25:B25"/>
    <mergeCell ref="A37:B37"/>
    <mergeCell ref="A38:B38"/>
    <mergeCell ref="D42:E42"/>
    <mergeCell ref="D41:E41"/>
    <mergeCell ref="D40:E40"/>
    <mergeCell ref="D39:E39"/>
    <mergeCell ref="D38:E38"/>
    <mergeCell ref="D31:E31"/>
    <mergeCell ref="D30:E30"/>
    <mergeCell ref="D29:E29"/>
    <mergeCell ref="D28:E28"/>
    <mergeCell ref="D37:E37"/>
    <mergeCell ref="D36:E36"/>
    <mergeCell ref="A47:C47"/>
    <mergeCell ref="A39:B39"/>
    <mergeCell ref="A40:B40"/>
    <mergeCell ref="A41:B41"/>
    <mergeCell ref="A42:B42"/>
    <mergeCell ref="G14:H14"/>
    <mergeCell ref="G16:H16"/>
    <mergeCell ref="G15:H15"/>
    <mergeCell ref="G42:H42"/>
    <mergeCell ref="G41:H41"/>
    <mergeCell ref="G40:H40"/>
    <mergeCell ref="G39:H39"/>
    <mergeCell ref="G38:H38"/>
    <mergeCell ref="G37:H37"/>
    <mergeCell ref="G36:H36"/>
    <mergeCell ref="G35:H35"/>
    <mergeCell ref="G28:H28"/>
    <mergeCell ref="G29:H29"/>
    <mergeCell ref="G30:H30"/>
    <mergeCell ref="G31:H31"/>
    <mergeCell ref="G32:H32"/>
    <mergeCell ref="D12:E12"/>
    <mergeCell ref="D11:E11"/>
    <mergeCell ref="D24:E24"/>
    <mergeCell ref="D23:E23"/>
    <mergeCell ref="D22:E22"/>
    <mergeCell ref="D21:E21"/>
    <mergeCell ref="D20:E20"/>
    <mergeCell ref="D19:E19"/>
    <mergeCell ref="D18:E18"/>
    <mergeCell ref="D17:E17"/>
    <mergeCell ref="D16:E16"/>
    <mergeCell ref="D15:E15"/>
    <mergeCell ref="D35:E35"/>
    <mergeCell ref="D33:E33"/>
    <mergeCell ref="D32:E32"/>
    <mergeCell ref="A15:B15"/>
    <mergeCell ref="G34:H34"/>
    <mergeCell ref="G33:H33"/>
    <mergeCell ref="D34:E34"/>
    <mergeCell ref="D27:E27"/>
    <mergeCell ref="A17:B17"/>
    <mergeCell ref="G17:H17"/>
    <mergeCell ref="G18:H18"/>
    <mergeCell ref="G19:H19"/>
    <mergeCell ref="G20:H20"/>
    <mergeCell ref="G21:H21"/>
    <mergeCell ref="G22:H22"/>
    <mergeCell ref="G23:H23"/>
  </mergeCells>
  <phoneticPr fontId="2"/>
  <pageMargins left="0.9055118110236221" right="0" top="0.19685039370078741" bottom="0" header="0.31496062992125984" footer="0.31496062992125984"/>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view="pageBreakPreview" zoomScaleNormal="100" zoomScaleSheetLayoutView="100" workbookViewId="0">
      <selection activeCell="E21" sqref="E21"/>
    </sheetView>
  </sheetViews>
  <sheetFormatPr defaultRowHeight="13.5" x14ac:dyDescent="0.15"/>
  <cols>
    <col min="1" max="1" width="6.25" style="21" customWidth="1"/>
    <col min="2" max="2" width="13.75" style="21" bestFit="1" customWidth="1"/>
    <col min="3" max="3" width="14.25" style="5" customWidth="1"/>
    <col min="4" max="4" width="14.375" style="21" customWidth="1"/>
    <col min="5" max="5" width="14.625" style="43" customWidth="1"/>
    <col min="6" max="6" width="34.875" style="21" customWidth="1"/>
    <col min="7" max="12" width="7.625" style="1" customWidth="1"/>
    <col min="13" max="16384" width="9" style="1"/>
  </cols>
  <sheetData>
    <row r="1" spans="1:6" x14ac:dyDescent="0.15">
      <c r="A1" s="35"/>
      <c r="B1" s="4"/>
      <c r="D1" s="4"/>
      <c r="E1" s="36"/>
      <c r="F1" s="4"/>
    </row>
    <row r="2" spans="1:6" ht="14.25" x14ac:dyDescent="0.15">
      <c r="A2" s="78" t="s">
        <v>152</v>
      </c>
      <c r="B2" s="78"/>
      <c r="C2" s="78"/>
      <c r="D2" s="78"/>
      <c r="E2" s="78"/>
      <c r="F2" s="78"/>
    </row>
    <row r="3" spans="1:6" ht="9.75" customHeight="1" x14ac:dyDescent="0.15">
      <c r="A3" s="7"/>
      <c r="B3" s="4"/>
      <c r="D3" s="4"/>
      <c r="E3" s="36"/>
      <c r="F3" s="4"/>
    </row>
    <row r="4" spans="1:6" ht="14.25" x14ac:dyDescent="0.15">
      <c r="A4" s="8" t="s">
        <v>0</v>
      </c>
      <c r="B4" s="4"/>
      <c r="D4" s="4"/>
      <c r="E4" s="37"/>
      <c r="F4" s="9" t="s">
        <v>1</v>
      </c>
    </row>
    <row r="5" spans="1:6" ht="19.5" customHeight="1" thickBot="1" x14ac:dyDescent="0.2">
      <c r="A5" s="71" t="s">
        <v>2</v>
      </c>
      <c r="B5" s="72"/>
      <c r="C5" s="10" t="s">
        <v>30</v>
      </c>
      <c r="D5" s="11" t="s">
        <v>31</v>
      </c>
      <c r="E5" s="12" t="s">
        <v>65</v>
      </c>
      <c r="F5" s="11" t="s">
        <v>4</v>
      </c>
    </row>
    <row r="6" spans="1:6" ht="22.5" customHeight="1" thickTop="1" x14ac:dyDescent="0.15">
      <c r="A6" s="81" t="s">
        <v>5</v>
      </c>
      <c r="B6" s="82"/>
      <c r="C6" s="13">
        <v>400000</v>
      </c>
      <c r="D6" s="13">
        <v>400000</v>
      </c>
      <c r="E6" s="14">
        <f t="shared" ref="E6:E11" si="0">C6-D6</f>
        <v>0</v>
      </c>
      <c r="F6" s="52"/>
    </row>
    <row r="7" spans="1:6" ht="22.5" customHeight="1" x14ac:dyDescent="0.15">
      <c r="A7" s="69" t="s">
        <v>105</v>
      </c>
      <c r="B7" s="70"/>
      <c r="C7" s="16">
        <v>3200000</v>
      </c>
      <c r="D7" s="16">
        <v>3200000</v>
      </c>
      <c r="E7" s="14">
        <f t="shared" si="0"/>
        <v>0</v>
      </c>
      <c r="F7" s="17" t="s">
        <v>66</v>
      </c>
    </row>
    <row r="8" spans="1:6" ht="22.5" customHeight="1" x14ac:dyDescent="0.15">
      <c r="A8" s="69" t="s">
        <v>138</v>
      </c>
      <c r="B8" s="70"/>
      <c r="C8" s="16">
        <v>250000</v>
      </c>
      <c r="D8" s="16">
        <v>170000</v>
      </c>
      <c r="E8" s="14">
        <f t="shared" si="0"/>
        <v>80000</v>
      </c>
      <c r="F8" s="18" t="s">
        <v>136</v>
      </c>
    </row>
    <row r="9" spans="1:6" ht="21.75" customHeight="1" x14ac:dyDescent="0.15">
      <c r="A9" s="69" t="s">
        <v>106</v>
      </c>
      <c r="B9" s="70"/>
      <c r="C9" s="16">
        <v>166470</v>
      </c>
      <c r="D9" s="16">
        <v>295447</v>
      </c>
      <c r="E9" s="14">
        <f t="shared" si="0"/>
        <v>-128977</v>
      </c>
      <c r="F9" s="17" t="s">
        <v>64</v>
      </c>
    </row>
    <row r="10" spans="1:6" ht="21.75" customHeight="1" x14ac:dyDescent="0.15">
      <c r="A10" s="69" t="s">
        <v>153</v>
      </c>
      <c r="B10" s="70"/>
      <c r="C10" s="16">
        <v>0</v>
      </c>
      <c r="D10" s="16">
        <v>108000</v>
      </c>
      <c r="E10" s="14">
        <f t="shared" si="0"/>
        <v>-108000</v>
      </c>
      <c r="F10" s="17" t="s">
        <v>146</v>
      </c>
    </row>
    <row r="11" spans="1:6" ht="21.75" customHeight="1" x14ac:dyDescent="0.15">
      <c r="A11" s="69" t="s">
        <v>154</v>
      </c>
      <c r="B11" s="70"/>
      <c r="C11" s="62">
        <v>400000</v>
      </c>
      <c r="D11" s="62">
        <v>0</v>
      </c>
      <c r="E11" s="14">
        <f t="shared" si="0"/>
        <v>400000</v>
      </c>
      <c r="F11" s="61" t="s">
        <v>147</v>
      </c>
    </row>
    <row r="12" spans="1:6" ht="22.5" customHeight="1" x14ac:dyDescent="0.15">
      <c r="A12" s="69" t="s">
        <v>145</v>
      </c>
      <c r="B12" s="70"/>
      <c r="C12" s="16">
        <v>530</v>
      </c>
      <c r="D12" s="16">
        <v>150553</v>
      </c>
      <c r="E12" s="14">
        <f t="shared" ref="E12" si="1">C12-D12</f>
        <v>-150023</v>
      </c>
      <c r="F12" s="17" t="s">
        <v>144</v>
      </c>
    </row>
    <row r="13" spans="1:6" ht="22.5" customHeight="1" x14ac:dyDescent="0.15">
      <c r="A13" s="66" t="s">
        <v>6</v>
      </c>
      <c r="B13" s="67"/>
      <c r="C13" s="16">
        <f>SUM(C6:C12)</f>
        <v>4417000</v>
      </c>
      <c r="D13" s="16">
        <f>SUM(D6:D12)</f>
        <v>4324000</v>
      </c>
      <c r="E13" s="14">
        <f>SUM(E6:E12)</f>
        <v>93000</v>
      </c>
      <c r="F13" s="17"/>
    </row>
    <row r="14" spans="1:6" x14ac:dyDescent="0.15">
      <c r="A14" s="20"/>
    </row>
    <row r="15" spans="1:6" ht="14.25" x14ac:dyDescent="0.15">
      <c r="A15" s="8" t="s">
        <v>7</v>
      </c>
      <c r="F15" s="9" t="s">
        <v>8</v>
      </c>
    </row>
    <row r="16" spans="1:6" ht="19.5" customHeight="1" thickBot="1" x14ac:dyDescent="0.2">
      <c r="A16" s="71" t="s">
        <v>9</v>
      </c>
      <c r="B16" s="72"/>
      <c r="C16" s="10" t="s">
        <v>30</v>
      </c>
      <c r="D16" s="11" t="s">
        <v>31</v>
      </c>
      <c r="E16" s="12" t="s">
        <v>65</v>
      </c>
      <c r="F16" s="11" t="s">
        <v>10</v>
      </c>
    </row>
    <row r="17" spans="1:6" ht="23.25" customHeight="1" thickTop="1" x14ac:dyDescent="0.15">
      <c r="A17" s="73" t="s">
        <v>11</v>
      </c>
      <c r="B17" s="74"/>
      <c r="C17" s="22">
        <v>20000</v>
      </c>
      <c r="D17" s="22">
        <v>30000</v>
      </c>
      <c r="E17" s="46">
        <f>C17-D17</f>
        <v>-10000</v>
      </c>
      <c r="F17" s="24" t="s">
        <v>55</v>
      </c>
    </row>
    <row r="18" spans="1:6" ht="23.25" customHeight="1" x14ac:dyDescent="0.15">
      <c r="A18" s="75" t="s">
        <v>12</v>
      </c>
      <c r="B18" s="76"/>
      <c r="C18" s="25">
        <f>SUM(C19:C26)</f>
        <v>3130000</v>
      </c>
      <c r="D18" s="25">
        <f>SUM(D19:D26)</f>
        <v>2850000</v>
      </c>
      <c r="E18" s="14">
        <f>SUM(E19:E26)</f>
        <v>280000</v>
      </c>
      <c r="F18" s="17"/>
    </row>
    <row r="19" spans="1:6" ht="23.25" customHeight="1" x14ac:dyDescent="0.15">
      <c r="A19" s="68"/>
      <c r="B19" s="17" t="s">
        <v>13</v>
      </c>
      <c r="C19" s="26">
        <v>100000</v>
      </c>
      <c r="D19" s="26">
        <v>100000</v>
      </c>
      <c r="E19" s="46">
        <f>C19-D19</f>
        <v>0</v>
      </c>
      <c r="F19" s="18" t="s">
        <v>118</v>
      </c>
    </row>
    <row r="20" spans="1:6" ht="23.25" customHeight="1" x14ac:dyDescent="0.15">
      <c r="A20" s="68"/>
      <c r="B20" s="17" t="s">
        <v>14</v>
      </c>
      <c r="C20" s="26">
        <v>140000</v>
      </c>
      <c r="D20" s="26">
        <v>160000</v>
      </c>
      <c r="E20" s="46">
        <f t="shared" ref="E20:E36" si="2">C20-D20</f>
        <v>-20000</v>
      </c>
      <c r="F20" s="27" t="s">
        <v>15</v>
      </c>
    </row>
    <row r="21" spans="1:6" ht="23.25" customHeight="1" x14ac:dyDescent="0.15">
      <c r="A21" s="68"/>
      <c r="B21" s="17" t="s">
        <v>16</v>
      </c>
      <c r="C21" s="26">
        <v>30000</v>
      </c>
      <c r="D21" s="26">
        <v>50000</v>
      </c>
      <c r="E21" s="46">
        <f t="shared" si="2"/>
        <v>-20000</v>
      </c>
      <c r="F21" s="27" t="s">
        <v>17</v>
      </c>
    </row>
    <row r="22" spans="1:6" ht="27" customHeight="1" x14ac:dyDescent="0.15">
      <c r="A22" s="68"/>
      <c r="B22" s="17" t="s">
        <v>18</v>
      </c>
      <c r="C22" s="26">
        <v>200000</v>
      </c>
      <c r="D22" s="26">
        <v>200000</v>
      </c>
      <c r="E22" s="46">
        <f t="shared" si="2"/>
        <v>0</v>
      </c>
      <c r="F22" s="27" t="s">
        <v>122</v>
      </c>
    </row>
    <row r="23" spans="1:6" ht="23.25" customHeight="1" x14ac:dyDescent="0.15">
      <c r="A23" s="68"/>
      <c r="B23" s="17" t="s">
        <v>137</v>
      </c>
      <c r="C23" s="26">
        <v>70000</v>
      </c>
      <c r="D23" s="26">
        <v>100000</v>
      </c>
      <c r="E23" s="46">
        <f t="shared" si="2"/>
        <v>-30000</v>
      </c>
      <c r="F23" s="28" t="s">
        <v>123</v>
      </c>
    </row>
    <row r="24" spans="1:6" ht="23.25" customHeight="1" x14ac:dyDescent="0.15">
      <c r="A24" s="68"/>
      <c r="B24" s="17" t="s">
        <v>41</v>
      </c>
      <c r="C24" s="26">
        <v>2190000</v>
      </c>
      <c r="D24" s="26">
        <v>1890000</v>
      </c>
      <c r="E24" s="46">
        <f t="shared" si="2"/>
        <v>300000</v>
      </c>
      <c r="F24" s="27" t="s">
        <v>117</v>
      </c>
    </row>
    <row r="25" spans="1:6" ht="23.25" customHeight="1" x14ac:dyDescent="0.15">
      <c r="A25" s="68"/>
      <c r="B25" s="17" t="s">
        <v>42</v>
      </c>
      <c r="C25" s="26">
        <v>340000</v>
      </c>
      <c r="D25" s="26">
        <v>280000</v>
      </c>
      <c r="E25" s="46">
        <f t="shared" si="2"/>
        <v>60000</v>
      </c>
      <c r="F25" s="27" t="s">
        <v>111</v>
      </c>
    </row>
    <row r="26" spans="1:6" ht="23.25" customHeight="1" x14ac:dyDescent="0.15">
      <c r="A26" s="68"/>
      <c r="B26" s="17" t="s">
        <v>43</v>
      </c>
      <c r="C26" s="26">
        <v>60000</v>
      </c>
      <c r="D26" s="26">
        <v>70000</v>
      </c>
      <c r="E26" s="46">
        <f t="shared" si="2"/>
        <v>-10000</v>
      </c>
      <c r="F26" s="27" t="s">
        <v>19</v>
      </c>
    </row>
    <row r="27" spans="1:6" ht="23.25" customHeight="1" x14ac:dyDescent="0.15">
      <c r="A27" s="79" t="s">
        <v>20</v>
      </c>
      <c r="B27" s="77"/>
      <c r="C27" s="26">
        <f>SUM(C28:C34)</f>
        <v>1241000</v>
      </c>
      <c r="D27" s="26">
        <f>SUM(D28:D34)</f>
        <v>1316000</v>
      </c>
      <c r="E27" s="46">
        <f>SUM(E28:E34)</f>
        <v>-75000</v>
      </c>
      <c r="F27" s="17"/>
    </row>
    <row r="28" spans="1:6" ht="23.25" customHeight="1" x14ac:dyDescent="0.15">
      <c r="A28" s="68"/>
      <c r="B28" s="17" t="s">
        <v>21</v>
      </c>
      <c r="C28" s="26">
        <v>600000</v>
      </c>
      <c r="D28" s="26">
        <v>600000</v>
      </c>
      <c r="E28" s="46">
        <f t="shared" si="2"/>
        <v>0</v>
      </c>
      <c r="F28" s="18" t="s">
        <v>22</v>
      </c>
    </row>
    <row r="29" spans="1:6" ht="23.25" customHeight="1" x14ac:dyDescent="0.15">
      <c r="A29" s="68"/>
      <c r="B29" s="17" t="s">
        <v>54</v>
      </c>
      <c r="C29" s="26">
        <v>36000</v>
      </c>
      <c r="D29" s="26">
        <v>36000</v>
      </c>
      <c r="E29" s="46">
        <f t="shared" si="2"/>
        <v>0</v>
      </c>
      <c r="F29" s="29" t="s">
        <v>121</v>
      </c>
    </row>
    <row r="30" spans="1:6" ht="23.25" customHeight="1" x14ac:dyDescent="0.15">
      <c r="A30" s="68"/>
      <c r="B30" s="17" t="s">
        <v>53</v>
      </c>
      <c r="C30" s="26">
        <v>15000</v>
      </c>
      <c r="D30" s="26">
        <v>20000</v>
      </c>
      <c r="E30" s="46">
        <f t="shared" si="2"/>
        <v>-5000</v>
      </c>
      <c r="F30" s="17" t="s">
        <v>133</v>
      </c>
    </row>
    <row r="31" spans="1:6" ht="23.25" customHeight="1" x14ac:dyDescent="0.15">
      <c r="A31" s="68"/>
      <c r="B31" s="17" t="s">
        <v>58</v>
      </c>
      <c r="C31" s="26">
        <v>130000</v>
      </c>
      <c r="D31" s="26">
        <v>150000</v>
      </c>
      <c r="E31" s="46">
        <f t="shared" si="2"/>
        <v>-20000</v>
      </c>
      <c r="F31" s="17" t="s">
        <v>52</v>
      </c>
    </row>
    <row r="32" spans="1:6" ht="23.25" customHeight="1" x14ac:dyDescent="0.15">
      <c r="A32" s="68"/>
      <c r="B32" s="17" t="s">
        <v>59</v>
      </c>
      <c r="C32" s="26">
        <v>60000</v>
      </c>
      <c r="D32" s="26">
        <v>60000</v>
      </c>
      <c r="E32" s="46">
        <f t="shared" si="2"/>
        <v>0</v>
      </c>
      <c r="F32" s="27" t="s">
        <v>23</v>
      </c>
    </row>
    <row r="33" spans="1:11" ht="23.25" customHeight="1" x14ac:dyDescent="0.15">
      <c r="A33" s="68"/>
      <c r="B33" s="17" t="s">
        <v>60</v>
      </c>
      <c r="C33" s="26">
        <v>200000</v>
      </c>
      <c r="D33" s="26">
        <v>250000</v>
      </c>
      <c r="E33" s="46">
        <f t="shared" si="2"/>
        <v>-50000</v>
      </c>
      <c r="F33" s="17" t="s">
        <v>24</v>
      </c>
    </row>
    <row r="34" spans="1:11" ht="23.25" customHeight="1" x14ac:dyDescent="0.15">
      <c r="A34" s="80"/>
      <c r="B34" s="17" t="s">
        <v>61</v>
      </c>
      <c r="C34" s="26">
        <v>200000</v>
      </c>
      <c r="D34" s="26">
        <v>200000</v>
      </c>
      <c r="E34" s="46">
        <f t="shared" si="2"/>
        <v>0</v>
      </c>
      <c r="F34" s="27" t="s">
        <v>140</v>
      </c>
      <c r="K34" s="1" t="s">
        <v>128</v>
      </c>
    </row>
    <row r="35" spans="1:11" ht="23.25" customHeight="1" x14ac:dyDescent="0.15">
      <c r="A35" s="77" t="s">
        <v>57</v>
      </c>
      <c r="B35" s="77"/>
      <c r="C35" s="26">
        <v>0</v>
      </c>
      <c r="D35" s="26">
        <v>108000</v>
      </c>
      <c r="E35" s="46">
        <f t="shared" si="2"/>
        <v>-108000</v>
      </c>
      <c r="F35" s="17"/>
    </row>
    <row r="36" spans="1:11" ht="23.25" customHeight="1" x14ac:dyDescent="0.15">
      <c r="A36" s="77" t="s">
        <v>25</v>
      </c>
      <c r="B36" s="77"/>
      <c r="C36" s="26">
        <v>26000</v>
      </c>
      <c r="D36" s="26">
        <v>20000</v>
      </c>
      <c r="E36" s="46">
        <f t="shared" si="2"/>
        <v>6000</v>
      </c>
      <c r="F36" s="17"/>
    </row>
    <row r="37" spans="1:11" ht="23.25" customHeight="1" x14ac:dyDescent="0.15">
      <c r="A37" s="66" t="s">
        <v>26</v>
      </c>
      <c r="B37" s="67"/>
      <c r="C37" s="16">
        <f>C17+C18+C27+C35+C36</f>
        <v>4417000</v>
      </c>
      <c r="D37" s="16">
        <f>D17+D18+D27+D35+D36</f>
        <v>4324000</v>
      </c>
      <c r="E37" s="53">
        <f>E17+E18+E27+E35+E36</f>
        <v>93000</v>
      </c>
      <c r="F37" s="17"/>
    </row>
    <row r="38" spans="1:11" ht="6" customHeight="1" x14ac:dyDescent="0.15">
      <c r="A38" s="20"/>
    </row>
    <row r="39" spans="1:11" ht="18.75" customHeight="1" x14ac:dyDescent="0.15">
      <c r="A39" s="21" t="s">
        <v>27</v>
      </c>
    </row>
  </sheetData>
  <mergeCells count="19">
    <mergeCell ref="A27:B27"/>
    <mergeCell ref="A28:A34"/>
    <mergeCell ref="A35:B35"/>
    <mergeCell ref="A36:B36"/>
    <mergeCell ref="A37:B37"/>
    <mergeCell ref="A2:F2"/>
    <mergeCell ref="A5:B5"/>
    <mergeCell ref="A6:B6"/>
    <mergeCell ref="A7:B7"/>
    <mergeCell ref="A8:B8"/>
    <mergeCell ref="A18:B18"/>
    <mergeCell ref="A19:A26"/>
    <mergeCell ref="A9:B9"/>
    <mergeCell ref="A12:B12"/>
    <mergeCell ref="A13:B13"/>
    <mergeCell ref="A16:B16"/>
    <mergeCell ref="A17:B17"/>
    <mergeCell ref="A10:B10"/>
    <mergeCell ref="A11:B11"/>
  </mergeCells>
  <phoneticPr fontId="2"/>
  <pageMargins left="0.51181102362204722" right="0" top="0.74803149606299213" bottom="0.15748031496062992"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workbookViewId="0">
      <selection activeCell="D43" sqref="D43"/>
    </sheetView>
  </sheetViews>
  <sheetFormatPr defaultRowHeight="13.5" x14ac:dyDescent="0.15"/>
  <cols>
    <col min="1" max="1" width="3.5" style="21" customWidth="1"/>
    <col min="2" max="2" width="18.75" style="21" customWidth="1"/>
    <col min="3" max="3" width="13.75" style="5" customWidth="1"/>
    <col min="4" max="4" width="13.75" style="21" customWidth="1"/>
    <col min="5" max="5" width="13.75" style="43" customWidth="1"/>
    <col min="6" max="6" width="34.375" style="21" customWidth="1"/>
    <col min="7" max="7" width="9.125" style="1" bestFit="1" customWidth="1"/>
    <col min="8" max="9" width="9.25" style="1" bestFit="1" customWidth="1"/>
    <col min="10" max="11" width="9.125" style="1" bestFit="1" customWidth="1"/>
    <col min="12" max="12" width="10.25" style="1" bestFit="1" customWidth="1"/>
    <col min="13" max="16384" width="9" style="1"/>
  </cols>
  <sheetData>
    <row r="1" spans="1:6" x14ac:dyDescent="0.15">
      <c r="A1" s="34"/>
      <c r="B1" s="3"/>
      <c r="D1" s="4"/>
      <c r="E1" s="36"/>
      <c r="F1" s="5"/>
    </row>
    <row r="2" spans="1:6" ht="14.25" x14ac:dyDescent="0.15">
      <c r="A2" s="78" t="s">
        <v>151</v>
      </c>
      <c r="B2" s="78"/>
      <c r="C2" s="78"/>
      <c r="D2" s="78"/>
      <c r="E2" s="78"/>
      <c r="F2" s="78"/>
    </row>
    <row r="3" spans="1:6" ht="9" customHeight="1" x14ac:dyDescent="0.15">
      <c r="A3" s="7"/>
      <c r="B3" s="7"/>
      <c r="D3" s="4"/>
      <c r="E3" s="36"/>
      <c r="F3" s="4"/>
    </row>
    <row r="4" spans="1:6" ht="14.25" x14ac:dyDescent="0.15">
      <c r="A4" s="8" t="s">
        <v>0</v>
      </c>
      <c r="B4" s="8"/>
      <c r="D4" s="4"/>
      <c r="E4" s="37"/>
      <c r="F4" s="9" t="s">
        <v>1</v>
      </c>
    </row>
    <row r="5" spans="1:6" ht="19.5" customHeight="1" thickBot="1" x14ac:dyDescent="0.2">
      <c r="A5" s="71" t="s">
        <v>2</v>
      </c>
      <c r="B5" s="86"/>
      <c r="C5" s="11" t="s">
        <v>30</v>
      </c>
      <c r="D5" s="11" t="s">
        <v>31</v>
      </c>
      <c r="E5" s="12" t="s">
        <v>3</v>
      </c>
      <c r="F5" s="11" t="s">
        <v>4</v>
      </c>
    </row>
    <row r="6" spans="1:6" ht="19.5" customHeight="1" thickTop="1" x14ac:dyDescent="0.15">
      <c r="A6" s="90" t="s">
        <v>68</v>
      </c>
      <c r="B6" s="90"/>
      <c r="C6" s="26">
        <v>18957000</v>
      </c>
      <c r="D6" s="26">
        <v>18449000</v>
      </c>
      <c r="E6" s="14">
        <f>C6-D6</f>
        <v>508000</v>
      </c>
      <c r="F6" s="38" t="s">
        <v>114</v>
      </c>
    </row>
    <row r="7" spans="1:6" ht="19.5" customHeight="1" x14ac:dyDescent="0.15">
      <c r="A7" s="88" t="s">
        <v>72</v>
      </c>
      <c r="B7" s="89"/>
      <c r="C7" s="22">
        <v>365000</v>
      </c>
      <c r="D7" s="22">
        <v>195000</v>
      </c>
      <c r="E7" s="14">
        <f t="shared" ref="E7:E12" si="0">C7-D7</f>
        <v>170000</v>
      </c>
      <c r="F7" s="17" t="s">
        <v>33</v>
      </c>
    </row>
    <row r="8" spans="1:6" ht="19.5" customHeight="1" x14ac:dyDescent="0.15">
      <c r="A8" s="39"/>
      <c r="B8" s="19" t="s">
        <v>44</v>
      </c>
      <c r="C8" s="22">
        <v>165000</v>
      </c>
      <c r="D8" s="22">
        <v>85000</v>
      </c>
      <c r="E8" s="14">
        <f>+C8-D8</f>
        <v>80000</v>
      </c>
      <c r="F8" s="40"/>
    </row>
    <row r="9" spans="1:6" ht="19.5" customHeight="1" x14ac:dyDescent="0.15">
      <c r="A9" s="39"/>
      <c r="B9" s="19" t="s">
        <v>45</v>
      </c>
      <c r="C9" s="22">
        <v>76000</v>
      </c>
      <c r="D9" s="22">
        <v>50000</v>
      </c>
      <c r="E9" s="14">
        <f t="shared" si="0"/>
        <v>26000</v>
      </c>
      <c r="F9" s="40"/>
    </row>
    <row r="10" spans="1:6" ht="19.5" customHeight="1" x14ac:dyDescent="0.15">
      <c r="A10" s="41"/>
      <c r="B10" s="19" t="s">
        <v>46</v>
      </c>
      <c r="C10" s="16">
        <v>124000</v>
      </c>
      <c r="D10" s="16">
        <v>60000</v>
      </c>
      <c r="E10" s="14">
        <f t="shared" si="0"/>
        <v>64000</v>
      </c>
      <c r="F10" s="17"/>
    </row>
    <row r="11" spans="1:6" ht="19.5" customHeight="1" x14ac:dyDescent="0.15">
      <c r="A11" s="90" t="s">
        <v>73</v>
      </c>
      <c r="B11" s="90"/>
      <c r="C11" s="26">
        <v>251639</v>
      </c>
      <c r="D11" s="26">
        <v>215372</v>
      </c>
      <c r="E11" s="14">
        <f>C11-D11</f>
        <v>36267</v>
      </c>
      <c r="F11" s="18" t="s">
        <v>115</v>
      </c>
    </row>
    <row r="12" spans="1:6" ht="19.5" customHeight="1" x14ac:dyDescent="0.15">
      <c r="A12" s="90" t="s">
        <v>32</v>
      </c>
      <c r="B12" s="90"/>
      <c r="C12" s="16">
        <v>60361</v>
      </c>
      <c r="D12" s="16">
        <v>628</v>
      </c>
      <c r="E12" s="14">
        <f t="shared" si="0"/>
        <v>59733</v>
      </c>
      <c r="F12" s="17" t="s">
        <v>139</v>
      </c>
    </row>
    <row r="13" spans="1:6" ht="19.5" customHeight="1" x14ac:dyDescent="0.15">
      <c r="A13" s="108" t="s">
        <v>6</v>
      </c>
      <c r="B13" s="102"/>
      <c r="C13" s="26">
        <f>C6+C11+C7+C12</f>
        <v>19634000</v>
      </c>
      <c r="D13" s="26">
        <f>D6+D11+D7+D12</f>
        <v>18860000</v>
      </c>
      <c r="E13" s="26">
        <f>E6+E11+E7+E12</f>
        <v>774000</v>
      </c>
      <c r="F13" s="17"/>
    </row>
    <row r="14" spans="1:6" ht="12" customHeight="1" x14ac:dyDescent="0.15">
      <c r="A14" s="42"/>
      <c r="B14" s="42"/>
    </row>
    <row r="15" spans="1:6" ht="19.5" customHeight="1" x14ac:dyDescent="0.15">
      <c r="A15" s="44" t="s">
        <v>7</v>
      </c>
      <c r="B15" s="45"/>
      <c r="F15" s="9" t="s">
        <v>1</v>
      </c>
    </row>
    <row r="16" spans="1:6" ht="19.5" customHeight="1" thickBot="1" x14ac:dyDescent="0.2">
      <c r="A16" s="85" t="s">
        <v>2</v>
      </c>
      <c r="B16" s="86"/>
      <c r="C16" s="12" t="s">
        <v>48</v>
      </c>
      <c r="D16" s="11" t="s">
        <v>31</v>
      </c>
      <c r="E16" s="12" t="s">
        <v>3</v>
      </c>
      <c r="F16" s="11" t="s">
        <v>4</v>
      </c>
    </row>
    <row r="17" spans="1:6" ht="19.5" customHeight="1" thickTop="1" x14ac:dyDescent="0.15">
      <c r="A17" s="73" t="s">
        <v>11</v>
      </c>
      <c r="B17" s="103"/>
      <c r="C17" s="26">
        <v>20000</v>
      </c>
      <c r="D17" s="26">
        <v>20000</v>
      </c>
      <c r="E17" s="46">
        <f>C17-D17</f>
        <v>0</v>
      </c>
      <c r="F17" s="47" t="s">
        <v>34</v>
      </c>
    </row>
    <row r="18" spans="1:6" ht="19.5" customHeight="1" x14ac:dyDescent="0.15">
      <c r="A18" s="88" t="s">
        <v>40</v>
      </c>
      <c r="B18" s="89"/>
      <c r="C18" s="26">
        <f>SUM(C19:C25)</f>
        <v>5635000</v>
      </c>
      <c r="D18" s="26">
        <f>SUM(D19:D25)</f>
        <v>5620000</v>
      </c>
      <c r="E18" s="26">
        <f t="shared" ref="E18" si="1">SUM(E19:E25)</f>
        <v>15000</v>
      </c>
      <c r="F18" s="47"/>
    </row>
    <row r="19" spans="1:6" ht="19.5" customHeight="1" x14ac:dyDescent="0.15">
      <c r="A19" s="39"/>
      <c r="B19" s="48" t="s">
        <v>98</v>
      </c>
      <c r="C19" s="25">
        <v>610000</v>
      </c>
      <c r="D19" s="25">
        <v>600000</v>
      </c>
      <c r="E19" s="46">
        <f t="shared" ref="E19:E25" si="2">C19-D19</f>
        <v>10000</v>
      </c>
      <c r="F19" s="49" t="s">
        <v>134</v>
      </c>
    </row>
    <row r="20" spans="1:6" ht="19.5" customHeight="1" x14ac:dyDescent="0.15">
      <c r="A20" s="39"/>
      <c r="B20" s="48" t="s">
        <v>99</v>
      </c>
      <c r="C20" s="25">
        <v>390000</v>
      </c>
      <c r="D20" s="25">
        <v>385000</v>
      </c>
      <c r="E20" s="46">
        <f t="shared" si="2"/>
        <v>5000</v>
      </c>
      <c r="F20" s="49" t="s">
        <v>85</v>
      </c>
    </row>
    <row r="21" spans="1:6" ht="19.5" customHeight="1" x14ac:dyDescent="0.15">
      <c r="A21" s="39"/>
      <c r="B21" s="48" t="s">
        <v>100</v>
      </c>
      <c r="C21" s="25">
        <v>310000</v>
      </c>
      <c r="D21" s="25">
        <v>290000</v>
      </c>
      <c r="E21" s="46">
        <f t="shared" si="2"/>
        <v>20000</v>
      </c>
      <c r="F21" s="49" t="s">
        <v>86</v>
      </c>
    </row>
    <row r="22" spans="1:6" ht="19.5" customHeight="1" x14ac:dyDescent="0.15">
      <c r="A22" s="39"/>
      <c r="B22" s="48" t="s">
        <v>101</v>
      </c>
      <c r="C22" s="25">
        <v>610000</v>
      </c>
      <c r="D22" s="25">
        <v>610000</v>
      </c>
      <c r="E22" s="46">
        <f t="shared" si="2"/>
        <v>0</v>
      </c>
      <c r="F22" s="49" t="s">
        <v>87</v>
      </c>
    </row>
    <row r="23" spans="1:6" ht="19.5" customHeight="1" x14ac:dyDescent="0.15">
      <c r="A23" s="39"/>
      <c r="B23" s="48" t="s">
        <v>102</v>
      </c>
      <c r="C23" s="25">
        <v>500000</v>
      </c>
      <c r="D23" s="25">
        <v>500000</v>
      </c>
      <c r="E23" s="46">
        <f t="shared" si="2"/>
        <v>0</v>
      </c>
      <c r="F23" s="49" t="s">
        <v>88</v>
      </c>
    </row>
    <row r="24" spans="1:6" ht="19.5" customHeight="1" x14ac:dyDescent="0.15">
      <c r="A24" s="39"/>
      <c r="B24" s="48" t="s">
        <v>103</v>
      </c>
      <c r="C24" s="25">
        <v>875000</v>
      </c>
      <c r="D24" s="25">
        <v>875000</v>
      </c>
      <c r="E24" s="46">
        <f t="shared" si="2"/>
        <v>0</v>
      </c>
      <c r="F24" s="49" t="s">
        <v>89</v>
      </c>
    </row>
    <row r="25" spans="1:6" ht="19.5" customHeight="1" x14ac:dyDescent="0.15">
      <c r="A25" s="41"/>
      <c r="B25" s="19" t="s">
        <v>104</v>
      </c>
      <c r="C25" s="50">
        <v>2340000</v>
      </c>
      <c r="D25" s="50">
        <v>2360000</v>
      </c>
      <c r="E25" s="46">
        <f t="shared" si="2"/>
        <v>-20000</v>
      </c>
      <c r="F25" s="51" t="s">
        <v>49</v>
      </c>
    </row>
    <row r="26" spans="1:6" ht="19.5" customHeight="1" x14ac:dyDescent="0.15">
      <c r="A26" s="88" t="s">
        <v>74</v>
      </c>
      <c r="B26" s="89"/>
      <c r="C26" s="26">
        <f>SUM(C27:C37)</f>
        <v>12305000</v>
      </c>
      <c r="D26" s="26">
        <f t="shared" ref="D26:E26" si="3">SUM(D27:D37)</f>
        <v>12361000</v>
      </c>
      <c r="E26" s="14">
        <f t="shared" si="3"/>
        <v>-56000</v>
      </c>
      <c r="F26" s="17"/>
    </row>
    <row r="27" spans="1:6" ht="19.5" customHeight="1" x14ac:dyDescent="0.15">
      <c r="A27" s="39"/>
      <c r="B27" s="17" t="s">
        <v>13</v>
      </c>
      <c r="C27" s="26">
        <v>100000</v>
      </c>
      <c r="D27" s="26">
        <v>100000</v>
      </c>
      <c r="E27" s="46">
        <f>C27-D27</f>
        <v>0</v>
      </c>
      <c r="F27" s="17" t="s">
        <v>80</v>
      </c>
    </row>
    <row r="28" spans="1:6" ht="19.5" customHeight="1" x14ac:dyDescent="0.15">
      <c r="A28" s="39"/>
      <c r="B28" s="17" t="s">
        <v>14</v>
      </c>
      <c r="C28" s="26">
        <v>165000</v>
      </c>
      <c r="D28" s="26">
        <v>195000</v>
      </c>
      <c r="E28" s="46">
        <f t="shared" ref="E28:E42" si="4">C28-D28</f>
        <v>-30000</v>
      </c>
      <c r="F28" s="27" t="s">
        <v>50</v>
      </c>
    </row>
    <row r="29" spans="1:6" ht="19.5" customHeight="1" x14ac:dyDescent="0.15">
      <c r="A29" s="39"/>
      <c r="B29" s="17" t="s">
        <v>16</v>
      </c>
      <c r="C29" s="26">
        <v>290000</v>
      </c>
      <c r="D29" s="26">
        <v>280000</v>
      </c>
      <c r="E29" s="46">
        <f t="shared" si="4"/>
        <v>10000</v>
      </c>
      <c r="F29" s="27" t="s">
        <v>92</v>
      </c>
    </row>
    <row r="30" spans="1:6" ht="19.5" customHeight="1" x14ac:dyDescent="0.15">
      <c r="A30" s="39"/>
      <c r="B30" s="17" t="s">
        <v>18</v>
      </c>
      <c r="C30" s="26">
        <v>80000</v>
      </c>
      <c r="D30" s="26">
        <v>70000</v>
      </c>
      <c r="E30" s="46">
        <f t="shared" si="4"/>
        <v>10000</v>
      </c>
      <c r="F30" s="27" t="s">
        <v>83</v>
      </c>
    </row>
    <row r="31" spans="1:6" ht="19.5" customHeight="1" x14ac:dyDescent="0.15">
      <c r="A31" s="39"/>
      <c r="B31" s="17" t="s">
        <v>35</v>
      </c>
      <c r="C31" s="26">
        <v>4990000</v>
      </c>
      <c r="D31" s="26">
        <v>4850000</v>
      </c>
      <c r="E31" s="46">
        <f t="shared" si="4"/>
        <v>140000</v>
      </c>
      <c r="F31" s="28" t="s">
        <v>149</v>
      </c>
    </row>
    <row r="32" spans="1:6" ht="19.5" customHeight="1" x14ac:dyDescent="0.15">
      <c r="A32" s="39"/>
      <c r="B32" s="17" t="s">
        <v>94</v>
      </c>
      <c r="C32" s="26">
        <v>30000</v>
      </c>
      <c r="D32" s="26">
        <v>120000</v>
      </c>
      <c r="E32" s="46">
        <f t="shared" si="4"/>
        <v>-90000</v>
      </c>
      <c r="F32" s="27" t="s">
        <v>148</v>
      </c>
    </row>
    <row r="33" spans="1:6" ht="19.5" customHeight="1" x14ac:dyDescent="0.15">
      <c r="A33" s="39"/>
      <c r="B33" s="17" t="s">
        <v>95</v>
      </c>
      <c r="C33" s="26">
        <v>510000</v>
      </c>
      <c r="D33" s="26">
        <v>450000</v>
      </c>
      <c r="E33" s="46">
        <f t="shared" si="4"/>
        <v>60000</v>
      </c>
      <c r="F33" s="27" t="s">
        <v>38</v>
      </c>
    </row>
    <row r="34" spans="1:6" ht="19.5" customHeight="1" x14ac:dyDescent="0.15">
      <c r="A34" s="39"/>
      <c r="B34" s="17" t="s">
        <v>96</v>
      </c>
      <c r="C34" s="26">
        <v>5300000</v>
      </c>
      <c r="D34" s="26">
        <v>5430000</v>
      </c>
      <c r="E34" s="46">
        <f t="shared" si="4"/>
        <v>-130000</v>
      </c>
      <c r="F34" s="27" t="s">
        <v>82</v>
      </c>
    </row>
    <row r="35" spans="1:6" ht="19.5" customHeight="1" x14ac:dyDescent="0.15">
      <c r="A35" s="39"/>
      <c r="B35" s="17" t="s">
        <v>97</v>
      </c>
      <c r="C35" s="26">
        <v>670000</v>
      </c>
      <c r="D35" s="26">
        <v>673000</v>
      </c>
      <c r="E35" s="46">
        <f t="shared" si="4"/>
        <v>-3000</v>
      </c>
      <c r="F35" s="27" t="s">
        <v>112</v>
      </c>
    </row>
    <row r="36" spans="1:6" ht="19.5" customHeight="1" x14ac:dyDescent="0.15">
      <c r="A36" s="39"/>
      <c r="B36" s="17" t="s">
        <v>127</v>
      </c>
      <c r="C36" s="26">
        <v>50000</v>
      </c>
      <c r="D36" s="26">
        <v>73000</v>
      </c>
      <c r="E36" s="46">
        <f t="shared" si="4"/>
        <v>-23000</v>
      </c>
      <c r="F36" s="27" t="s">
        <v>90</v>
      </c>
    </row>
    <row r="37" spans="1:6" ht="19.5" customHeight="1" x14ac:dyDescent="0.15">
      <c r="A37" s="41"/>
      <c r="B37" s="17" t="s">
        <v>107</v>
      </c>
      <c r="C37" s="26">
        <v>120000</v>
      </c>
      <c r="D37" s="26">
        <v>120000</v>
      </c>
      <c r="E37" s="46">
        <f t="shared" si="4"/>
        <v>0</v>
      </c>
      <c r="F37" s="27" t="s">
        <v>91</v>
      </c>
    </row>
    <row r="38" spans="1:6" ht="19.5" customHeight="1" x14ac:dyDescent="0.15">
      <c r="A38" s="104" t="s">
        <v>75</v>
      </c>
      <c r="B38" s="105"/>
      <c r="C38" s="26">
        <v>261000</v>
      </c>
      <c r="D38" s="26">
        <v>256000</v>
      </c>
      <c r="E38" s="46">
        <f t="shared" si="4"/>
        <v>5000</v>
      </c>
      <c r="F38" s="18" t="s">
        <v>113</v>
      </c>
    </row>
    <row r="39" spans="1:6" ht="19.5" customHeight="1" x14ac:dyDescent="0.15">
      <c r="A39" s="69" t="s">
        <v>76</v>
      </c>
      <c r="B39" s="101"/>
      <c r="C39" s="26">
        <v>150000</v>
      </c>
      <c r="D39" s="26">
        <v>150000</v>
      </c>
      <c r="E39" s="46">
        <f t="shared" si="4"/>
        <v>0</v>
      </c>
      <c r="F39" s="18" t="s">
        <v>39</v>
      </c>
    </row>
    <row r="40" spans="1:6" ht="19.5" customHeight="1" x14ac:dyDescent="0.15">
      <c r="A40" s="69" t="s">
        <v>77</v>
      </c>
      <c r="B40" s="70"/>
      <c r="C40" s="26">
        <v>562000</v>
      </c>
      <c r="D40" s="26">
        <v>300000</v>
      </c>
      <c r="E40" s="46">
        <f t="shared" si="4"/>
        <v>262000</v>
      </c>
      <c r="F40" s="18" t="s">
        <v>81</v>
      </c>
    </row>
    <row r="41" spans="1:6" ht="19.5" customHeight="1" x14ac:dyDescent="0.15">
      <c r="A41" s="69" t="s">
        <v>78</v>
      </c>
      <c r="B41" s="101"/>
      <c r="C41" s="26">
        <v>640000</v>
      </c>
      <c r="D41" s="26">
        <v>100000</v>
      </c>
      <c r="E41" s="46">
        <f t="shared" si="4"/>
        <v>540000</v>
      </c>
      <c r="F41" s="18" t="s">
        <v>132</v>
      </c>
    </row>
    <row r="42" spans="1:6" ht="19.5" customHeight="1" x14ac:dyDescent="0.15">
      <c r="A42" s="69" t="s">
        <v>79</v>
      </c>
      <c r="B42" s="101"/>
      <c r="C42" s="63">
        <v>61000</v>
      </c>
      <c r="D42" s="26">
        <v>53000</v>
      </c>
      <c r="E42" s="46">
        <f t="shared" si="4"/>
        <v>8000</v>
      </c>
      <c r="F42" s="18"/>
    </row>
    <row r="43" spans="1:6" ht="19.5" customHeight="1" x14ac:dyDescent="0.15">
      <c r="A43" s="66" t="s">
        <v>26</v>
      </c>
      <c r="B43" s="102"/>
      <c r="C43" s="26">
        <f>C17+C18+C26+C38+C39+C41+C42+C40</f>
        <v>19634000</v>
      </c>
      <c r="D43" s="26">
        <f>D17+D18+D26+D38+D39+D41+D42+D40</f>
        <v>18860000</v>
      </c>
      <c r="E43" s="26">
        <f>E17+E18+E26+E38+E39+E41+E42+E40</f>
        <v>774000</v>
      </c>
      <c r="F43" s="17"/>
    </row>
    <row r="44" spans="1:6" ht="19.5" customHeight="1" x14ac:dyDescent="0.15">
      <c r="A44" s="21" t="s">
        <v>27</v>
      </c>
    </row>
  </sheetData>
  <mergeCells count="17">
    <mergeCell ref="A12:B12"/>
    <mergeCell ref="A13:B13"/>
    <mergeCell ref="A16:B16"/>
    <mergeCell ref="A17:B17"/>
    <mergeCell ref="A38:B38"/>
    <mergeCell ref="A7:B7"/>
    <mergeCell ref="A2:F2"/>
    <mergeCell ref="A5:B5"/>
    <mergeCell ref="A6:B6"/>
    <mergeCell ref="A11:B11"/>
    <mergeCell ref="A43:B43"/>
    <mergeCell ref="A40:B40"/>
    <mergeCell ref="A18:B18"/>
    <mergeCell ref="A26:B26"/>
    <mergeCell ref="A39:B39"/>
    <mergeCell ref="A41:B41"/>
    <mergeCell ref="A42:B42"/>
  </mergeCells>
  <phoneticPr fontId="2"/>
  <pageMargins left="0.51181102362204722" right="0" top="0.55118110236220474" bottom="0"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Ｈ27決算書（SC）</vt:lpstr>
      <vt:lpstr>H27決算書（指定管理）</vt:lpstr>
      <vt:lpstr>H28予算（ｓｃ）</vt:lpstr>
      <vt:lpstr>H28予算（指定管理）</vt:lpstr>
      <vt:lpstr>'H28予算（ｓｃ）'!Print_Area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2016-07-14T04:30:04Z</dcterms:modified>
</cp:coreProperties>
</file>